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codeName="ThisWorkbook"/>
  <xr:revisionPtr revIDLastSave="0" documentId="8_{3FCE2DE7-9A08-4390-95E8-B26747B89B0A}" xr6:coauthVersionLast="47" xr6:coauthVersionMax="47" xr10:uidLastSave="{00000000-0000-0000-0000-000000000000}"/>
  <bookViews>
    <workbookView xWindow="-110" yWindow="-110" windowWidth="19420" windowHeight="10420" activeTab="1" xr2:uid="{63D3473B-17CA-4705-972F-4D03441FC756}"/>
  </bookViews>
  <sheets>
    <sheet name="Upute" sheetId="7" r:id="rId1"/>
    <sheet name="2. kvartal_2023" sheetId="5" r:id="rId2"/>
    <sheet name="2. kvartal_2023_bez Uredbe" sheetId="9" r:id="rId3"/>
    <sheet name="Uredba" sheetId="10" state="hidden" r:id="rId4"/>
    <sheet name="Sheet1" sheetId="8" state="hidden" r:id="rId5"/>
  </sheets>
  <definedNames>
    <definedName name="_xlnm.Print_Area" localSheetId="1">'2. kvartal_2023'!$A$1:$P$157</definedName>
    <definedName name="_xlnm.Print_Area" localSheetId="2">'2. kvartal_2023_bez Uredbe'!$A$1:$P$157</definedName>
    <definedName name="_xlnm.Print_Area" localSheetId="0">Upute!$A$1:$P$69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5" l="1"/>
  <c r="M24" i="9"/>
  <c r="J24" i="9"/>
  <c r="C10" i="10" l="1"/>
  <c r="C8" i="10"/>
  <c r="C4" i="10"/>
  <c r="L138" i="9"/>
  <c r="K138" i="9"/>
  <c r="J138" i="9"/>
  <c r="I138" i="9"/>
  <c r="L124" i="9"/>
  <c r="K124" i="9"/>
  <c r="J124" i="9"/>
  <c r="I124" i="9"/>
  <c r="L3" i="9"/>
  <c r="L3" i="7"/>
  <c r="H142" i="9" l="1"/>
  <c r="G142" i="9"/>
  <c r="F142" i="9"/>
  <c r="E142" i="9"/>
  <c r="N142" i="9"/>
  <c r="M142" i="9"/>
  <c r="L142" i="9"/>
  <c r="K142" i="9"/>
  <c r="J142" i="9"/>
  <c r="I142" i="9"/>
  <c r="N140" i="9"/>
  <c r="M140" i="9"/>
  <c r="L140" i="9"/>
  <c r="K140" i="9"/>
  <c r="J140" i="9"/>
  <c r="I140" i="9"/>
  <c r="N139" i="9"/>
  <c r="M139" i="9"/>
  <c r="L139" i="9"/>
  <c r="K139" i="9"/>
  <c r="J139" i="9"/>
  <c r="I139" i="9"/>
  <c r="N138" i="9"/>
  <c r="M138" i="9"/>
  <c r="H129" i="9"/>
  <c r="G129" i="9"/>
  <c r="H128" i="9"/>
  <c r="G128" i="9"/>
  <c r="N129" i="9"/>
  <c r="M129" i="9"/>
  <c r="L129" i="9"/>
  <c r="K129" i="9"/>
  <c r="J129" i="9"/>
  <c r="I129" i="9"/>
  <c r="N128" i="9"/>
  <c r="M128" i="9"/>
  <c r="L128" i="9"/>
  <c r="K130" i="9" s="1"/>
  <c r="M130" i="9" s="1"/>
  <c r="K128" i="9"/>
  <c r="J128" i="9"/>
  <c r="I128" i="9"/>
  <c r="N126" i="9"/>
  <c r="M126" i="9"/>
  <c r="L126" i="9"/>
  <c r="K126" i="9"/>
  <c r="J126" i="9"/>
  <c r="I126" i="9"/>
  <c r="N125" i="9"/>
  <c r="M125" i="9"/>
  <c r="L125" i="9"/>
  <c r="K125" i="9"/>
  <c r="J125" i="9"/>
  <c r="I125" i="9"/>
  <c r="N124" i="9"/>
  <c r="M124" i="9"/>
  <c r="K52" i="9"/>
  <c r="J52" i="9"/>
  <c r="K48" i="9"/>
  <c r="K46" i="9"/>
  <c r="K32" i="9"/>
  <c r="K54" i="9" s="1"/>
  <c r="J32" i="9"/>
  <c r="J54" i="9" s="1"/>
  <c r="I32" i="9"/>
  <c r="I54" i="9" s="1"/>
  <c r="M54" i="9" s="1"/>
  <c r="H32" i="9"/>
  <c r="H54" i="9" s="1"/>
  <c r="L54" i="9" s="1"/>
  <c r="K31" i="9"/>
  <c r="K53" i="9" s="1"/>
  <c r="J31" i="9"/>
  <c r="J53" i="9" s="1"/>
  <c r="I31" i="9"/>
  <c r="H31" i="9"/>
  <c r="H53" i="9" s="1"/>
  <c r="L53" i="9" s="1"/>
  <c r="K30" i="9"/>
  <c r="J30" i="9"/>
  <c r="I30" i="9"/>
  <c r="I52" i="9" s="1"/>
  <c r="M52" i="9" s="1"/>
  <c r="N52" i="9" s="1"/>
  <c r="H30" i="9"/>
  <c r="H52" i="9" s="1"/>
  <c r="L52" i="9" s="1"/>
  <c r="K29" i="9"/>
  <c r="K51" i="9" s="1"/>
  <c r="J29" i="9"/>
  <c r="J51" i="9" s="1"/>
  <c r="I29" i="9"/>
  <c r="H29" i="9"/>
  <c r="H51" i="9" s="1"/>
  <c r="L51" i="9" s="1"/>
  <c r="K28" i="9"/>
  <c r="K50" i="9" s="1"/>
  <c r="J28" i="9"/>
  <c r="J50" i="9" s="1"/>
  <c r="I28" i="9"/>
  <c r="I50" i="9" s="1"/>
  <c r="M50" i="9" s="1"/>
  <c r="H28" i="9"/>
  <c r="H50" i="9" s="1"/>
  <c r="L50" i="9" s="1"/>
  <c r="K27" i="9"/>
  <c r="K49" i="9" s="1"/>
  <c r="J27" i="9"/>
  <c r="J49" i="9" s="1"/>
  <c r="I27" i="9"/>
  <c r="H27" i="9"/>
  <c r="H49" i="9" s="1"/>
  <c r="L49" i="9" s="1"/>
  <c r="K26" i="9"/>
  <c r="J26" i="9"/>
  <c r="J48" i="9" s="1"/>
  <c r="I26" i="9"/>
  <c r="I48" i="9" s="1"/>
  <c r="M48" i="9" s="1"/>
  <c r="O48" i="9" s="1"/>
  <c r="H26" i="9"/>
  <c r="H48" i="9" s="1"/>
  <c r="L48" i="9" s="1"/>
  <c r="K25" i="9"/>
  <c r="K47" i="9" s="1"/>
  <c r="J25" i="9"/>
  <c r="J47" i="9" s="1"/>
  <c r="I25" i="9"/>
  <c r="H25" i="9"/>
  <c r="H47" i="9" s="1"/>
  <c r="L47" i="9" s="1"/>
  <c r="K24" i="9"/>
  <c r="J46" i="9"/>
  <c r="I24" i="9"/>
  <c r="H24" i="9"/>
  <c r="H46" i="9" s="1"/>
  <c r="G32" i="9"/>
  <c r="F32" i="9"/>
  <c r="E32" i="9"/>
  <c r="D32" i="9"/>
  <c r="L32" i="9" s="1"/>
  <c r="G31" i="9"/>
  <c r="F31" i="9"/>
  <c r="E31" i="9"/>
  <c r="D31" i="9"/>
  <c r="G30" i="9"/>
  <c r="F30" i="9"/>
  <c r="E30" i="9"/>
  <c r="M30" i="9" s="1"/>
  <c r="D30" i="9"/>
  <c r="L30" i="9" s="1"/>
  <c r="G29" i="9"/>
  <c r="F29" i="9"/>
  <c r="E29" i="9"/>
  <c r="D29" i="9"/>
  <c r="G28" i="9"/>
  <c r="F28" i="9"/>
  <c r="E28" i="9"/>
  <c r="D28" i="9"/>
  <c r="G27" i="9"/>
  <c r="F27" i="9"/>
  <c r="E27" i="9"/>
  <c r="D27" i="9"/>
  <c r="G26" i="9"/>
  <c r="F26" i="9"/>
  <c r="E26" i="9"/>
  <c r="D26" i="9"/>
  <c r="L26" i="9" s="1"/>
  <c r="G25" i="9"/>
  <c r="F25" i="9"/>
  <c r="E25" i="9"/>
  <c r="D25" i="9"/>
  <c r="G24" i="9"/>
  <c r="F24" i="9"/>
  <c r="E24" i="9"/>
  <c r="D24" i="9"/>
  <c r="I15" i="9"/>
  <c r="I14" i="9"/>
  <c r="I13" i="9"/>
  <c r="I11" i="9"/>
  <c r="I12" i="9"/>
  <c r="I10" i="9"/>
  <c r="I130" i="9"/>
  <c r="N109" i="9"/>
  <c r="L109" i="9"/>
  <c r="J109" i="9"/>
  <c r="N104" i="9"/>
  <c r="L104" i="9"/>
  <c r="J104" i="9"/>
  <c r="N95" i="9"/>
  <c r="L95" i="9"/>
  <c r="J95" i="9"/>
  <c r="H95" i="9"/>
  <c r="I67" i="9"/>
  <c r="J67" i="9" s="1"/>
  <c r="J83" i="9" s="1"/>
  <c r="J96" i="9" s="1"/>
  <c r="H67" i="9"/>
  <c r="E67" i="9"/>
  <c r="F67" i="9" s="1"/>
  <c r="H83" i="9" s="1"/>
  <c r="D67" i="9"/>
  <c r="M66" i="9"/>
  <c r="N66" i="9" s="1"/>
  <c r="O66" i="9" s="1"/>
  <c r="L66" i="9"/>
  <c r="M65" i="9"/>
  <c r="N65" i="9" s="1"/>
  <c r="O65" i="9" s="1"/>
  <c r="L65" i="9"/>
  <c r="M64" i="9"/>
  <c r="N64" i="9" s="1"/>
  <c r="O64" i="9" s="1"/>
  <c r="L64" i="9"/>
  <c r="E55" i="9"/>
  <c r="G55" i="9" s="1"/>
  <c r="D55" i="9"/>
  <c r="I141" i="5"/>
  <c r="I143" i="5" s="1"/>
  <c r="K141" i="5"/>
  <c r="M141" i="5" s="1"/>
  <c r="K141" i="9" l="1"/>
  <c r="K143" i="9" s="1"/>
  <c r="I141" i="9"/>
  <c r="I143" i="9" s="1"/>
  <c r="I127" i="9"/>
  <c r="I131" i="9" s="1"/>
  <c r="N24" i="9"/>
  <c r="N30" i="9"/>
  <c r="K127" i="9"/>
  <c r="M127" i="9" s="1"/>
  <c r="O50" i="9"/>
  <c r="O54" i="9"/>
  <c r="I46" i="9"/>
  <c r="M46" i="9" s="1"/>
  <c r="M26" i="9"/>
  <c r="N26" i="9" s="1"/>
  <c r="M32" i="9"/>
  <c r="N32" i="9" s="1"/>
  <c r="M29" i="9"/>
  <c r="O29" i="9" s="1"/>
  <c r="M28" i="9"/>
  <c r="N28" i="9" s="1"/>
  <c r="M25" i="9"/>
  <c r="N25" i="9" s="1"/>
  <c r="M27" i="9"/>
  <c r="O27" i="9" s="1"/>
  <c r="M31" i="9"/>
  <c r="O31" i="9" s="1"/>
  <c r="I51" i="9"/>
  <c r="M51" i="9" s="1"/>
  <c r="O51" i="9" s="1"/>
  <c r="I53" i="9"/>
  <c r="M53" i="9" s="1"/>
  <c r="O53" i="9" s="1"/>
  <c r="I33" i="9"/>
  <c r="K33" i="9" s="1"/>
  <c r="I47" i="9"/>
  <c r="M47" i="9" s="1"/>
  <c r="O47" i="9" s="1"/>
  <c r="I49" i="9"/>
  <c r="M49" i="9" s="1"/>
  <c r="O49" i="9" s="1"/>
  <c r="O46" i="9"/>
  <c r="E33" i="9"/>
  <c r="G33" i="9" s="1"/>
  <c r="L28" i="9"/>
  <c r="H55" i="9"/>
  <c r="H33" i="9"/>
  <c r="N115" i="9" s="1"/>
  <c r="O52" i="9"/>
  <c r="N54" i="9"/>
  <c r="N46" i="9"/>
  <c r="L25" i="9"/>
  <c r="L27" i="9"/>
  <c r="L29" i="9"/>
  <c r="L31" i="9"/>
  <c r="L46" i="9"/>
  <c r="L55" i="9" s="1"/>
  <c r="L24" i="9"/>
  <c r="D33" i="9"/>
  <c r="L115" i="9" s="1"/>
  <c r="J115" i="9"/>
  <c r="L67" i="9"/>
  <c r="O30" i="9"/>
  <c r="N50" i="9"/>
  <c r="M67" i="9"/>
  <c r="N67" i="9" s="1"/>
  <c r="N48" i="9"/>
  <c r="H96" i="9"/>
  <c r="N31" i="9"/>
  <c r="N47" i="9"/>
  <c r="N49" i="9"/>
  <c r="N51" i="9"/>
  <c r="F55" i="9"/>
  <c r="K143" i="5"/>
  <c r="M143" i="5" s="1"/>
  <c r="K130" i="5"/>
  <c r="M130" i="5" s="1"/>
  <c r="I130" i="5"/>
  <c r="M141" i="9" l="1"/>
  <c r="M143" i="9" s="1"/>
  <c r="K131" i="9"/>
  <c r="M131" i="9" s="1"/>
  <c r="O28" i="9"/>
  <c r="O26" i="9"/>
  <c r="O24" i="9"/>
  <c r="F33" i="9"/>
  <c r="L83" i="9" s="1"/>
  <c r="L96" i="9" s="1"/>
  <c r="O25" i="9"/>
  <c r="O32" i="9"/>
  <c r="N29" i="9"/>
  <c r="N27" i="9"/>
  <c r="M33" i="9"/>
  <c r="O33" i="9" s="1"/>
  <c r="I55" i="9"/>
  <c r="K55" i="9" s="1"/>
  <c r="N53" i="9"/>
  <c r="J33" i="9"/>
  <c r="N83" i="9" s="1"/>
  <c r="N96" i="9" s="1"/>
  <c r="J55" i="9"/>
  <c r="M55" i="9"/>
  <c r="L33" i="9"/>
  <c r="H75" i="9" s="1"/>
  <c r="O55" i="9"/>
  <c r="N55" i="9"/>
  <c r="N104" i="5"/>
  <c r="L104" i="5"/>
  <c r="J104" i="5"/>
  <c r="N109" i="5"/>
  <c r="L109" i="5"/>
  <c r="J109" i="5"/>
  <c r="N33" i="9" l="1"/>
  <c r="L75" i="9" s="1"/>
  <c r="J75" i="9"/>
  <c r="Q131" i="9"/>
  <c r="N75" i="9"/>
  <c r="H95" i="5"/>
  <c r="L95" i="5"/>
  <c r="J95" i="5"/>
  <c r="N95" i="5"/>
  <c r="M66" i="5" l="1"/>
  <c r="N66" i="5" s="1"/>
  <c r="O66" i="5" s="1"/>
  <c r="M65" i="5"/>
  <c r="N65" i="5" s="1"/>
  <c r="O65" i="5" s="1"/>
  <c r="L66" i="5"/>
  <c r="L65" i="5"/>
  <c r="M64" i="5"/>
  <c r="L64" i="5"/>
  <c r="N64" i="5" l="1"/>
  <c r="O64" i="5" s="1"/>
  <c r="K127" i="5"/>
  <c r="I127" i="5"/>
  <c r="I131" i="5" s="1"/>
  <c r="K131" i="5" l="1"/>
  <c r="M127" i="5"/>
  <c r="M131" i="5" s="1"/>
  <c r="I67" i="5" l="1"/>
  <c r="J67" i="5" s="1"/>
  <c r="J83" i="5" s="1"/>
  <c r="H67" i="5"/>
  <c r="J115" i="5" s="1"/>
  <c r="E67" i="5"/>
  <c r="D67" i="5"/>
  <c r="F67" i="5" l="1"/>
  <c r="H83" i="5" s="1"/>
  <c r="L67" i="5"/>
  <c r="M67" i="5"/>
  <c r="H96" i="5" l="1"/>
  <c r="N67" i="5"/>
  <c r="J96" i="5" s="1"/>
  <c r="I33" i="5" l="1"/>
  <c r="H33" i="5"/>
  <c r="N115" i="5" s="1"/>
  <c r="E33" i="5"/>
  <c r="F33" i="5" s="1"/>
  <c r="D33" i="5"/>
  <c r="L115" i="5" s="1"/>
  <c r="M32" i="5"/>
  <c r="O32" i="5" s="1"/>
  <c r="L32" i="5"/>
  <c r="M31" i="5"/>
  <c r="O31" i="5" s="1"/>
  <c r="L31" i="5"/>
  <c r="M30" i="5"/>
  <c r="O30" i="5" s="1"/>
  <c r="L30" i="5"/>
  <c r="M29" i="5"/>
  <c r="O29" i="5" s="1"/>
  <c r="L29" i="5"/>
  <c r="M28" i="5"/>
  <c r="O28" i="5" s="1"/>
  <c r="L28" i="5"/>
  <c r="M27" i="5"/>
  <c r="O27" i="5" s="1"/>
  <c r="L27" i="5"/>
  <c r="M26" i="5"/>
  <c r="O26" i="5" s="1"/>
  <c r="L26" i="5"/>
  <c r="M25" i="5"/>
  <c r="O25" i="5" s="1"/>
  <c r="L25" i="5"/>
  <c r="M24" i="5"/>
  <c r="G33" i="5" l="1"/>
  <c r="L83" i="5"/>
  <c r="L96" i="5" s="1"/>
  <c r="N24" i="5"/>
  <c r="O24" i="5"/>
  <c r="J33" i="5"/>
  <c r="N83" i="5" s="1"/>
  <c r="K33" i="5"/>
  <c r="M33" i="5"/>
  <c r="L33" i="5"/>
  <c r="H75" i="5" s="1"/>
  <c r="N25" i="5"/>
  <c r="N26" i="5"/>
  <c r="N27" i="5"/>
  <c r="N28" i="5"/>
  <c r="N29" i="5"/>
  <c r="N30" i="5"/>
  <c r="N31" i="5"/>
  <c r="N32" i="5"/>
  <c r="J75" i="5" l="1"/>
  <c r="Q131" i="5" s="1"/>
  <c r="N33" i="5"/>
  <c r="O33" i="5"/>
  <c r="L75" i="5" l="1"/>
  <c r="N75" i="5"/>
  <c r="I55" i="5" l="1"/>
  <c r="J55" i="5" s="1"/>
  <c r="H55" i="5"/>
  <c r="E55" i="5"/>
  <c r="D55" i="5"/>
  <c r="M54" i="5"/>
  <c r="L54" i="5"/>
  <c r="M53" i="5"/>
  <c r="L53" i="5"/>
  <c r="M52" i="5"/>
  <c r="L52" i="5"/>
  <c r="M51" i="5"/>
  <c r="L51" i="5"/>
  <c r="M50" i="5"/>
  <c r="L50" i="5"/>
  <c r="M49" i="5"/>
  <c r="L49" i="5"/>
  <c r="M48" i="5"/>
  <c r="L48" i="5"/>
  <c r="M47" i="5"/>
  <c r="L47" i="5"/>
  <c r="M46" i="5"/>
  <c r="L46" i="5"/>
  <c r="G55" i="5" l="1"/>
  <c r="F55" i="5"/>
  <c r="K55" i="5"/>
  <c r="N47" i="5"/>
  <c r="O47" i="5"/>
  <c r="O49" i="5"/>
  <c r="N49" i="5"/>
  <c r="O51" i="5"/>
  <c r="N51" i="5"/>
  <c r="O53" i="5"/>
  <c r="N53" i="5"/>
  <c r="O46" i="5"/>
  <c r="N46" i="5"/>
  <c r="O48" i="5"/>
  <c r="N48" i="5"/>
  <c r="O50" i="5"/>
  <c r="N50" i="5"/>
  <c r="O52" i="5"/>
  <c r="N52" i="5"/>
  <c r="O54" i="5"/>
  <c r="N54" i="5"/>
  <c r="L55" i="5"/>
  <c r="M55" i="5"/>
  <c r="N96" i="5" l="1"/>
  <c r="N55" i="5"/>
  <c r="O55" i="5"/>
</calcChain>
</file>

<file path=xl/sharedStrings.xml><?xml version="1.0" encoding="utf-8"?>
<sst xmlns="http://schemas.openxmlformats.org/spreadsheetml/2006/main" count="432" uniqueCount="168">
  <si>
    <t>M.P.</t>
  </si>
  <si>
    <t xml:space="preserve">1. </t>
  </si>
  <si>
    <t xml:space="preserve">2. </t>
  </si>
  <si>
    <t xml:space="preserve">3. </t>
  </si>
  <si>
    <t>Ime i prezime kontakt osobe:</t>
  </si>
  <si>
    <t>Broj telefona ili mobitela:</t>
  </si>
  <si>
    <t>Ime, prezime i potpis odgovorne osobe:</t>
  </si>
  <si>
    <t>II.</t>
  </si>
  <si>
    <t>OPĆI DIO</t>
  </si>
  <si>
    <t>I.</t>
  </si>
  <si>
    <t>III.</t>
  </si>
  <si>
    <t>IV.</t>
  </si>
  <si>
    <t>UKUPNO</t>
  </si>
  <si>
    <t>Količina prodanog plina (kWh)</t>
  </si>
  <si>
    <t>Količina nabavljenog plina (kWh)</t>
  </si>
  <si>
    <t>Količina plina prodana krajnjim kupcima 
(kWh)</t>
  </si>
  <si>
    <t>V.</t>
  </si>
  <si>
    <t>≤ 5.000</t>
  </si>
  <si>
    <t>&gt; 50.000</t>
  </si>
  <si>
    <t>KUĆANSTVA - UKUPNO</t>
  </si>
  <si>
    <t>PODUZETNIŠTVO - UKUPNO</t>
  </si>
  <si>
    <t>Krajnji kupci na 
DISTRIBUCIJSKOM SUSTAVU</t>
  </si>
  <si>
    <t>Krajnji kupci na 
TRANSPORTNOM SUSTAVU</t>
  </si>
  <si>
    <t>5.001 - 50.000</t>
  </si>
  <si>
    <t>≤ 100.000</t>
  </si>
  <si>
    <t>100.001 - 250.000</t>
  </si>
  <si>
    <t>250.001 - 2.500.000</t>
  </si>
  <si>
    <t xml:space="preserve"> 2.500.001 - 10.000.000</t>
  </si>
  <si>
    <t>10.000.001 - 25.000.000</t>
  </si>
  <si>
    <t>25.000.001 - 50.000.000</t>
  </si>
  <si>
    <t>50.000.001 - 250.000.000</t>
  </si>
  <si>
    <t>250.000.001 - 1.000.000.000</t>
  </si>
  <si>
    <t>&gt; 1.000.000.000</t>
  </si>
  <si>
    <t>D1</t>
  </si>
  <si>
    <t>D2</t>
  </si>
  <si>
    <t>D3</t>
  </si>
  <si>
    <t>I1-1</t>
  </si>
  <si>
    <t>I1-2</t>
  </si>
  <si>
    <t>I2</t>
  </si>
  <si>
    <t>I3-1</t>
  </si>
  <si>
    <t>I3-2</t>
  </si>
  <si>
    <t>I4-1</t>
  </si>
  <si>
    <t>I4-2</t>
  </si>
  <si>
    <t>I5</t>
  </si>
  <si>
    <t>I6</t>
  </si>
  <si>
    <t>Godišnja potrošnja plina 
(kWh)</t>
  </si>
  <si>
    <r>
      <t xml:space="preserve">Broj kupaca plina 
</t>
    </r>
    <r>
      <rPr>
        <sz val="10"/>
        <rFont val="Arial"/>
        <family val="2"/>
        <charset val="238"/>
      </rPr>
      <t>(na zadnji dan kvartala)</t>
    </r>
  </si>
  <si>
    <r>
      <t xml:space="preserve">Broj krajnjih kupaca plina </t>
    </r>
    <r>
      <rPr>
        <sz val="10"/>
        <rFont val="Arial"/>
        <family val="2"/>
        <charset val="238"/>
      </rPr>
      <t>(na zadnji dan kvartala)</t>
    </r>
  </si>
  <si>
    <r>
      <t xml:space="preserve">Broj krajnjih kupaca plina                   </t>
    </r>
    <r>
      <rPr>
        <sz val="10"/>
        <rFont val="Arial"/>
        <family val="2"/>
        <charset val="238"/>
      </rPr>
      <t>(na zadnji dan kvartala)</t>
    </r>
  </si>
  <si>
    <t>Količina plina prodana krajnjim  kupcima 
(kWh)</t>
  </si>
  <si>
    <r>
      <t xml:space="preserve">Broj krajnjih kupaca plina  </t>
    </r>
    <r>
      <rPr>
        <sz val="10"/>
        <rFont val="Arial"/>
        <family val="2"/>
        <charset val="238"/>
      </rPr>
      <t>(na zadnji dan kvartala)</t>
    </r>
  </si>
  <si>
    <r>
      <t xml:space="preserve">Broj krajnjih kupaca plina         </t>
    </r>
    <r>
      <rPr>
        <sz val="10"/>
        <rFont val="Arial"/>
        <family val="2"/>
        <charset val="238"/>
      </rPr>
      <t>(na zadnji dan kvartala)</t>
    </r>
  </si>
  <si>
    <t>Ulica grada Vukovara 14, 10000 Zagreb
Internetske stranice: www.hera.hr</t>
  </si>
  <si>
    <t>Naziv energetskog subjekta:</t>
  </si>
  <si>
    <t>VI.</t>
  </si>
  <si>
    <t>PROSTOR ZA VAŠE KOMENTARE, PRIMJEDBE I PRIJEDLOGE</t>
  </si>
  <si>
    <t xml:space="preserve">Komentare, primjedbe i prijedloge u vezi s vašim podacima, problematikom ispunjavanja ili dostavljanja podataka u ovom obrascu molimo da navedete u ovaj prostor. </t>
  </si>
  <si>
    <t>U _____________________ , dana __________________</t>
  </si>
  <si>
    <t xml:space="preserve">KVARTALNO ISTRAŽIVANJE TRŽIŠTA PLINA U REPUBLICI HRVATSKOJ </t>
  </si>
  <si>
    <t>VII.</t>
  </si>
  <si>
    <t>VIII.</t>
  </si>
  <si>
    <t>MALOPRODAJNO TRŽIŠTE PLINA</t>
  </si>
  <si>
    <t>VELEPRODAJNO TRŽIŠTE PLINA</t>
  </si>
  <si>
    <t>4.</t>
  </si>
  <si>
    <t>5.</t>
  </si>
  <si>
    <t xml:space="preserve">Ukupan broj zaposlenih u energetskom subjektu </t>
  </si>
  <si>
    <t>6.</t>
  </si>
  <si>
    <t xml:space="preserve">Vlasnička struktura energetskog subjekta (navesti u %) </t>
  </si>
  <si>
    <t>Svrha vlastite potrošnje</t>
  </si>
  <si>
    <r>
      <t xml:space="preserve">  </t>
    </r>
    <r>
      <rPr>
        <b/>
        <sz val="14"/>
        <rFont val="Arial"/>
        <family val="2"/>
        <charset val="238"/>
      </rPr>
      <t>HRVATSKA ENERGETSKA               
  REGULATORNA AGENCIJA</t>
    </r>
  </si>
  <si>
    <t xml:space="preserve">Količina plina za vlastitu potrošnju opskrbljivača plinom (kWh) </t>
  </si>
  <si>
    <t>IX.</t>
  </si>
  <si>
    <t>Podaci o PRODAJI PLINA NA MALOPRODAJNOM TRŽIŠTU PLINA - UKUPNO</t>
  </si>
  <si>
    <t xml:space="preserve">Podaci o NABAVI PLINA NA VELEPRODAJNOM TRŽIŠTU PLINA </t>
  </si>
  <si>
    <t xml:space="preserve">Podaci o PRODAJI PLINA NA VELEPRODAJNOM TRŽIŠTU PLINA </t>
  </si>
  <si>
    <t>Molimo Vas da prije popujavanja traženih podataka iz upitnika, pažljivo pročitate priložene upute !</t>
  </si>
  <si>
    <r>
      <t xml:space="preserve"> </t>
    </r>
    <r>
      <rPr>
        <b/>
        <sz val="10"/>
        <rFont val="Arial"/>
        <family val="2"/>
        <charset val="238"/>
      </rPr>
      <t>Napomena</t>
    </r>
    <r>
      <rPr>
        <sz val="10"/>
        <rFont val="Arial"/>
        <family val="2"/>
        <charset val="238"/>
      </rPr>
      <t xml:space="preserve">: sukladno Uredbi (EU) 2016/1952, iz podataka je potrebno </t>
    </r>
    <r>
      <rPr>
        <u/>
        <sz val="10"/>
        <rFont val="Arial"/>
        <family val="2"/>
        <charset val="238"/>
      </rPr>
      <t>isključiti</t>
    </r>
    <r>
      <rPr>
        <sz val="10"/>
        <rFont val="Arial"/>
        <family val="2"/>
        <charset val="238"/>
      </rPr>
      <t xml:space="preserve"> potrošače koji plin koriste:
              </t>
    </r>
    <r>
      <rPr>
        <i/>
        <sz val="10"/>
        <rFont val="Arial"/>
        <family val="2"/>
        <charset val="238"/>
      </rPr>
      <t xml:space="preserve">        1. za proizvodnju električne energije u elektranama ili kogeneracijskim postrojenjima
                      2. za neenergetske namjene (npr. u kemijskoj industriji)                     </t>
    </r>
  </si>
  <si>
    <t>Podaci o PRODAJI PLINA NA MALOPRODAJNOM TRŽIŠTU PLINA - prodaja plina krajnjim kupcima koji nisu kućanstva (PODUZETNIŠTVO)</t>
  </si>
  <si>
    <t>Podaci o PRODAJI PLINA NA MALOPRODAJNOM TRŽIŠTU PLINA sukladno Uredbi EU 2016/1952 - prodaja plina krajnjim kupcima koji nisu kućanstva (PODUZETNIŠTVO)</t>
  </si>
  <si>
    <t>Kupljeno na tržištu u Republici Hrvatskoj</t>
  </si>
  <si>
    <t>na trgovinskoj platformi</t>
  </si>
  <si>
    <t>Prodano na tržištu u Republici Hrvatskoj</t>
  </si>
  <si>
    <t>UKUPNO - kupljeno na tržištu u Republici Hrvatskoj</t>
  </si>
  <si>
    <t>UKUPNO - prodano na tržištu u Republici Hrvatskoj</t>
  </si>
  <si>
    <t>Krajnji kupci kategorije KUĆANSTVO koji                              kupuju plin po TRŽIŠNIM uvjetima</t>
  </si>
  <si>
    <r>
      <t xml:space="preserve">Podaci o PRODAJI PLINA NA MALOPRODAJNOM TRŽIŠTU PLINA - prodaja plina krajnjim kupcima iz kategorije </t>
    </r>
    <r>
      <rPr>
        <b/>
        <i/>
        <u/>
        <sz val="11"/>
        <rFont val="Arial"/>
        <family val="2"/>
        <charset val="238"/>
      </rPr>
      <t>KUĆANSTVO</t>
    </r>
  </si>
  <si>
    <t xml:space="preserve">Sukladno članku 35. Zakona o regulaciji energetskih djelatnosti (NN, br. 120/12 i 68/18) HERA je ovlaštena od energetskih subjekata zatražiti podatke, izvješća i druge potrebne dokumente koji su nužni za obavljanje poslova iz nadležnosti HERA-e na temelju tog Zakona kao i zakona kojima se uređuje obavljanje energetskih djelatnosti. Člankom 37. Zakona o regulaciji energetskih djelatnosti propisane su prekršajne odredbe za nepostupanje energetskog subjekta po traženju HERA-e. </t>
  </si>
  <si>
    <t>Obveza dostave podataka iz ovog izvješća temelji se i na članku 45. Zakona o službenoj statistici (NN, br. 25/20). Odbijanje davanja podataka, davanje nepotpunih i netočnih podataka ili nedavanje podataka u propisanom roku povlači kaznene odredbe iz članka 76. Zakona o službenoj statistici.</t>
  </si>
  <si>
    <r>
      <t xml:space="preserve">Broj prodavatelja plina
</t>
    </r>
    <r>
      <rPr>
        <sz val="10"/>
        <rFont val="Arial"/>
        <family val="2"/>
        <charset val="238"/>
      </rPr>
      <t>(na zadnji dan kvartala)</t>
    </r>
  </si>
  <si>
    <t>-</t>
  </si>
  <si>
    <t>X.</t>
  </si>
  <si>
    <t>Podaci o STRUKTURI MALOPRODAJNE CIJENE PLINA - za krajnje kupce (KUĆANSTVO i PODUZETNIŠTVO)</t>
  </si>
  <si>
    <t>svaki mjesec</t>
  </si>
  <si>
    <t>kvartalno</t>
  </si>
  <si>
    <t>polugodišnje</t>
  </si>
  <si>
    <t>Varijabilna cijena plina koja se mijenja:</t>
  </si>
  <si>
    <t>za godinu dana</t>
  </si>
  <si>
    <t>Kombinacija varijabilne i fiksne cijene plina</t>
  </si>
  <si>
    <t>DA</t>
  </si>
  <si>
    <t>NE</t>
  </si>
  <si>
    <t>Krajnji kupci kategorije KUĆANSTVO - TRŽIŠTE</t>
  </si>
  <si>
    <t>Krajnji kupci kategorije KUĆANSTVO</t>
  </si>
  <si>
    <t>JAVNA USLUGA</t>
  </si>
  <si>
    <t>TRŽIŠTE</t>
  </si>
  <si>
    <t>Krajnji kupci koji nisu kućanstva (PODUZETNIŠTVO)</t>
  </si>
  <si>
    <t>na DISTRIBUCIJSKOM sustavu</t>
  </si>
  <si>
    <t>na TRANSPORTNOM sustavu</t>
  </si>
  <si>
    <t>Fiksna cijena plina ugovorena za razdoblje:</t>
  </si>
  <si>
    <t>kraće od godinu dana</t>
  </si>
  <si>
    <t>duže od godinu dana</t>
  </si>
  <si>
    <r>
      <rPr>
        <i/>
        <vertAlign val="superscript"/>
        <sz val="10"/>
        <rFont val="Arial"/>
        <family val="2"/>
        <charset val="238"/>
      </rPr>
      <t xml:space="preserve">1 </t>
    </r>
    <r>
      <rPr>
        <i/>
        <sz val="10"/>
        <rFont val="Arial"/>
        <family val="2"/>
        <charset val="238"/>
      </rPr>
      <t xml:space="preserve">Potrebno je navesti </t>
    </r>
    <r>
      <rPr>
        <i/>
        <u/>
        <sz val="10"/>
        <rFont val="Arial"/>
        <family val="2"/>
        <charset val="238"/>
      </rPr>
      <t>broj krajnjih kupaca</t>
    </r>
    <r>
      <rPr>
        <i/>
        <sz val="10"/>
        <rFont val="Arial"/>
        <family val="2"/>
        <charset val="238"/>
      </rPr>
      <t xml:space="preserve"> s kojima je sklopljena određena vrsta ugovora, po pojedinim kategorijama krajnjih kupaca.</t>
    </r>
  </si>
  <si>
    <r>
      <rPr>
        <b/>
        <sz val="10"/>
        <rFont val="Arial"/>
        <family val="2"/>
        <charset val="238"/>
      </rPr>
      <t xml:space="preserve">Opis načina ugovaranja promjenjivosti cijene </t>
    </r>
    <r>
      <rPr>
        <sz val="10"/>
        <rFont val="Arial"/>
        <family val="2"/>
        <charset val="238"/>
      </rPr>
      <t xml:space="preserve">- navesti konkretan proizvod s određenog spot tržišta te vremenski period kretanja cijene tog proizvoda koji se primjenjuje za određivanje varijabilne cijene u ugovoru, odnosno drugu primijenjenu referencu ili način određivanja cijene u ugovoru </t>
    </r>
  </si>
  <si>
    <t>Trošak transporta plina na ulazima u transportni sustav (DA/NE)</t>
  </si>
  <si>
    <t>Trošak transporta plina na izlazima iz transportnog sustava (DA/NE)</t>
  </si>
  <si>
    <t>Trošak skladištenja plina (DA/NE)</t>
  </si>
  <si>
    <t>Trošak energije uravnoteženja (DA/NE)</t>
  </si>
  <si>
    <t>Ostali troškovi (specificirati)</t>
  </si>
  <si>
    <r>
      <rPr>
        <b/>
        <i/>
        <sz val="10"/>
        <rFont val="Arial"/>
        <family val="2"/>
        <charset val="238"/>
      </rPr>
      <t xml:space="preserve">Troškovi koji su sadržani u Cijeni nabave plina, a ne odnose se na cijenu plina </t>
    </r>
    <r>
      <rPr>
        <i/>
        <sz val="10"/>
        <rFont val="Arial"/>
        <family val="2"/>
        <charset val="238"/>
      </rPr>
      <t>(ako su ugovoreni s trgovcem u sklopu ugovora za nabavu plina):</t>
    </r>
  </si>
  <si>
    <t xml:space="preserve">Krajnji kupci kategorije KUĆANSTVO koji koriste
JAVNU USLUGU opskrbe plinom </t>
  </si>
  <si>
    <r>
      <t>Podaci o VRSTAMA UGOVORA I NAČINU UGOVARANJA cijene plina (KUĆANSTVO i PODUZETNIŠTVO)</t>
    </r>
    <r>
      <rPr>
        <b/>
        <i/>
        <vertAlign val="superscript"/>
        <sz val="11"/>
        <rFont val="Arial"/>
        <family val="2"/>
        <charset val="238"/>
      </rPr>
      <t>1</t>
    </r>
  </si>
  <si>
    <r>
      <rPr>
        <i/>
        <vertAlign val="superscript"/>
        <sz val="10"/>
        <rFont val="Arial"/>
        <family val="2"/>
        <charset val="238"/>
      </rPr>
      <t xml:space="preserve">1 </t>
    </r>
    <r>
      <rPr>
        <i/>
        <sz val="10"/>
        <rFont val="Arial"/>
        <family val="2"/>
        <charset val="238"/>
      </rPr>
      <t xml:space="preserve">Cijena nabave plina odnosi se na </t>
    </r>
    <r>
      <rPr>
        <i/>
        <u/>
        <sz val="10"/>
        <rFont val="Arial"/>
        <family val="2"/>
        <charset val="238"/>
      </rPr>
      <t>prosječnu ponderiranu cijenu plina kupljenog na tržištu RH i iz uvoza</t>
    </r>
    <r>
      <rPr>
        <i/>
        <sz val="10"/>
        <rFont val="Arial"/>
        <family val="2"/>
        <charset val="238"/>
      </rPr>
      <t xml:space="preserve">, a za potrebe opskrbe plinom pojedinih kategorija krajnjih kupaca. 
Ako cijena nabave plina u skladu s ugovorom o nabavi plina sadržava neke od povezanih troškova, kao što su trošak transporta, trošak skladištenja ili ostali povezani troškovi, isto je potrebno potvrditi odabirom "DA" </t>
    </r>
    <r>
      <rPr>
        <sz val="10"/>
        <rFont val="Arial"/>
        <family val="2"/>
        <charset val="238"/>
      </rPr>
      <t>u</t>
    </r>
    <r>
      <rPr>
        <i/>
        <sz val="10"/>
        <rFont val="Arial"/>
        <family val="2"/>
        <charset val="238"/>
      </rPr>
      <t xml:space="preserve"> padajućem izborniku u redovima 86.-89., odnosno za troškove koji nisu sadržani u cijeni nabave plina potrebno je odabrati "NE" u padajućem izborniku. 
Ako je nabava plina za više kategorija krajnjih kupaca ugovorena jednim ugovorom za nabavu plina, za te kategorije krajnjih kupaca navodi se ista cijena nabave plina. 
</t>
    </r>
    <r>
      <rPr>
        <i/>
        <vertAlign val="superscript"/>
        <sz val="10"/>
        <rFont val="Arial"/>
        <family val="2"/>
        <charset val="238"/>
      </rPr>
      <t xml:space="preserve">2 </t>
    </r>
    <r>
      <rPr>
        <i/>
        <sz val="10"/>
        <rFont val="Arial"/>
        <family val="2"/>
        <charset val="238"/>
      </rPr>
      <t xml:space="preserve">Trošak korištenja plinskog sustava treba uključivati sve </t>
    </r>
    <r>
      <rPr>
        <i/>
        <u/>
        <sz val="10"/>
        <rFont val="Arial"/>
        <family val="2"/>
        <charset val="238"/>
      </rPr>
      <t>troškove koji proizlaze iz ugovora koje je opskrbljivač plinom ugovorio s operatorima sustava</t>
    </r>
    <r>
      <rPr>
        <i/>
        <sz val="10"/>
        <rFont val="Arial"/>
        <family val="2"/>
        <charset val="238"/>
      </rPr>
      <t xml:space="preserve">, iskazano po pojedinim kategorijama krajnjih kupaca. </t>
    </r>
  </si>
  <si>
    <t xml:space="preserve">Ostalo (specificirati): </t>
  </si>
  <si>
    <r>
      <rPr>
        <b/>
        <i/>
        <sz val="10"/>
        <rFont val="Arial"/>
        <family val="2"/>
        <charset val="238"/>
      </rPr>
      <t>Povezani troškovi korištenja plinskog sustava</t>
    </r>
    <r>
      <rPr>
        <i/>
        <sz val="10"/>
        <rFont val="Arial"/>
        <family val="2"/>
        <charset val="238"/>
      </rPr>
      <t xml:space="preserve"> koji proizlaze iz ugovora sklopljenog s operatorom/ima sustava:</t>
    </r>
  </si>
  <si>
    <t>UKUPNO - UVOZ</t>
  </si>
  <si>
    <t xml:space="preserve">Sukladno članku 35. Zakona o regulaciji energetskih djelatnosti (NN, br. 120/12 i 68/18) HERA je ovlaštena od energetskih subjekata zatražiti podatke, izvješća i druge potrebne dokumente koji su nužni za obavljanje poslova iz nadležnosti HERA-e na temelju tog Zakona, kao i zakona kojima se uređuje obavljanje energetskih djelatnosti. Člankom 37. Zakona o regulaciji energetskih djelatnosti propisane su prekršajne odredbe za nepostupanje energetskog subjekta po traženju HERA-e. </t>
  </si>
  <si>
    <t>na interkonekcijama:</t>
  </si>
  <si>
    <t>na terminalu za UPP:</t>
  </si>
  <si>
    <t>na virtualnoj točki trgovanja</t>
  </si>
  <si>
    <r>
      <t>1</t>
    </r>
    <r>
      <rPr>
        <i/>
        <sz val="10"/>
        <rFont val="Arial"/>
        <family val="2"/>
        <charset val="238"/>
      </rPr>
      <t xml:space="preserve"> U žuto polje potrebno je navesti državu/e u koju/e je isporučen plin
</t>
    </r>
  </si>
  <si>
    <r>
      <t>Prodano na tržištu izvan RH - izvoz</t>
    </r>
    <r>
      <rPr>
        <vertAlign val="superscript"/>
        <sz val="10"/>
        <rFont val="Arial"/>
        <family val="2"/>
        <charset val="238"/>
      </rPr>
      <t>1</t>
    </r>
  </si>
  <si>
    <r>
      <t>1</t>
    </r>
    <r>
      <rPr>
        <i/>
        <sz val="10"/>
        <rFont val="Arial"/>
        <family val="2"/>
        <charset val="238"/>
      </rPr>
      <t xml:space="preserve">U žuto polje potrebno je navesti državu/e iz koje/ih je nabavljen plin
</t>
    </r>
    <r>
      <rPr>
        <i/>
        <vertAlign val="superscript"/>
        <sz val="10"/>
        <rFont val="Arial"/>
        <family val="2"/>
        <charset val="238"/>
      </rPr>
      <t xml:space="preserve">
</t>
    </r>
  </si>
  <si>
    <r>
      <t>Kupljeno na tržištu izvan RH - uvoz</t>
    </r>
    <r>
      <rPr>
        <vertAlign val="superscript"/>
        <sz val="10"/>
        <rFont val="Arial"/>
        <family val="2"/>
        <charset val="238"/>
      </rPr>
      <t>1</t>
    </r>
    <r>
      <rPr>
        <sz val="10"/>
        <rFont val="Arial"/>
        <family val="2"/>
        <charset val="238"/>
      </rPr>
      <t xml:space="preserve"> </t>
    </r>
  </si>
  <si>
    <t xml:space="preserve"> prema ugovorima o nabavi plina</t>
  </si>
  <si>
    <t xml:space="preserve"> prema ugovorima o prodaji plina</t>
  </si>
  <si>
    <t xml:space="preserve">Ulica grada Vukovara 14, 10000 Zagreb
Internetske stranice: www.hera.hr </t>
  </si>
  <si>
    <r>
      <t xml:space="preserve">Ukupan broj zaposlenih u energetskoj djelatnosti </t>
    </r>
    <r>
      <rPr>
        <u/>
        <sz val="11"/>
        <rFont val="Arial"/>
        <family val="2"/>
        <charset val="238"/>
      </rPr>
      <t>opskrbe plinom/trgovine plinom</t>
    </r>
    <r>
      <rPr>
        <vertAlign val="superscript"/>
        <sz val="11"/>
        <rFont val="Arial"/>
        <family val="2"/>
        <charset val="238"/>
      </rPr>
      <t>1</t>
    </r>
  </si>
  <si>
    <r>
      <rPr>
        <i/>
        <vertAlign val="superscript"/>
        <sz val="10"/>
        <rFont val="Arial"/>
        <family val="2"/>
        <charset val="238"/>
      </rPr>
      <t>1</t>
    </r>
    <r>
      <rPr>
        <i/>
        <sz val="10"/>
        <rFont val="Arial"/>
        <family val="2"/>
        <charset val="238"/>
      </rPr>
      <t xml:space="preserve"> Ukupan broj zaposlenih u energ. djelat. opskrbe plinom / trgovine plinom uključuje i broj zaposlenih u povezanim društvima, koji temeljem međusobnog ugovora energetskog subjekta i povezanog društva obavljaju predmetnu energetsku djelatnost. </t>
    </r>
  </si>
  <si>
    <t xml:space="preserve">Prema Uredbi o otklanjanju poremećaja na domaćem tržištu energije (NN, br. 104/22, 106/22, 121/22 i 156/22) proizvođač prirodnog plina INA – Industrija nafte d.d. dužan je, radi osiguranja zaliha plina te povećanja raspoloživosti prirodnog plina u Republici Hrvatskoj, proizvedeni prirodni plin u Republici Hrvatskoj prodati Hrvatskoj elektroprivredi d.d., a Hrvatska elektroprivreda d.d. raspolaže plinom za potrebe, među ostalim, kupaca toplinske energije iz samostalnog toplinskog sustava te kupaca plina iz kategorije poduzetništvo iz članka 2. stavka 3. Uredbe. </t>
  </si>
  <si>
    <r>
      <t xml:space="preserve">Podaci o PRODAJI PLINA NA MALOPRODAJNOM TRŽIŠTU PLINA - </t>
    </r>
    <r>
      <rPr>
        <b/>
        <i/>
        <u/>
        <sz val="10"/>
        <rFont val="Arial"/>
        <family val="2"/>
        <charset val="238"/>
      </rPr>
      <t>krajnjim kupcima koji nisu kućanstva (PODUZETNIŠTVO), a koji nisu obuhvaćeni Uredbom o otklanjanju poremećaja na domaćem tržištu energije</t>
    </r>
  </si>
  <si>
    <t>Podaci o NABAVI PLINA NA VELEPRODAJNOM TRŽIŠTU PLINA</t>
  </si>
  <si>
    <t>Podaci o PRODAJI PLINA NA VELEPRODAJNOM TRŽIŠTU PLINA</t>
  </si>
  <si>
    <r>
      <t xml:space="preserve"> </t>
    </r>
    <r>
      <rPr>
        <b/>
        <u/>
        <sz val="10"/>
        <color rgb="FF0000FF"/>
        <rFont val="Arial"/>
        <family val="2"/>
        <charset val="238"/>
      </rPr>
      <t>Napomena</t>
    </r>
    <r>
      <rPr>
        <sz val="10"/>
        <color rgb="FF0000FF"/>
        <rFont val="Arial"/>
        <family val="2"/>
        <charset val="238"/>
      </rPr>
      <t xml:space="preserve">: iz podataka iz točke II., a koji se odnose na krajnje kupce na distribucijskom sustavu, </t>
    </r>
    <r>
      <rPr>
        <b/>
        <u/>
        <sz val="10"/>
        <color rgb="FF0000FF"/>
        <rFont val="Arial"/>
        <family val="2"/>
        <charset val="238"/>
      </rPr>
      <t>potrebno je isključiti</t>
    </r>
    <r>
      <rPr>
        <sz val="10"/>
        <color rgb="FF0000FF"/>
        <rFont val="Arial"/>
        <family val="2"/>
        <charset val="238"/>
      </rPr>
      <t xml:space="preserve"> kupce plina koji su obuhvaćeni Uredbom, odnosno:
              </t>
    </r>
    <r>
      <rPr>
        <i/>
        <sz val="10"/>
        <color rgb="FF0000FF"/>
        <rFont val="Arial"/>
        <family val="2"/>
        <charset val="238"/>
      </rPr>
      <t xml:space="preserve">        1. </t>
    </r>
    <r>
      <rPr>
        <b/>
        <i/>
        <sz val="10"/>
        <color rgb="FF0000FF"/>
        <rFont val="Arial"/>
        <family val="2"/>
        <charset val="238"/>
      </rPr>
      <t>kupce toplinske energije iz samostalnog toplinskog sustava</t>
    </r>
    <r>
      <rPr>
        <i/>
        <sz val="10"/>
        <color rgb="FF0000FF"/>
        <rFont val="Arial"/>
        <family val="2"/>
        <charset val="238"/>
      </rPr>
      <t xml:space="preserve"> i
                      2.</t>
    </r>
    <r>
      <rPr>
        <b/>
        <i/>
        <sz val="10"/>
        <color rgb="FF0000FF"/>
        <rFont val="Arial"/>
        <family val="2"/>
        <charset val="238"/>
      </rPr>
      <t xml:space="preserve"> kupce plina iz kategorije poduzetništvo iz članka 2. stavka 3. Uredbe</t>
    </r>
    <r>
      <rPr>
        <i/>
        <sz val="10"/>
        <color rgb="FF0000FF"/>
        <rFont val="Arial"/>
        <family val="2"/>
        <charset val="238"/>
      </rPr>
      <t xml:space="preserve">.                    </t>
    </r>
  </si>
  <si>
    <r>
      <rPr>
        <b/>
        <i/>
        <sz val="10"/>
        <color rgb="FF0000FF"/>
        <rFont val="Arial"/>
        <family val="2"/>
        <charset val="238"/>
      </rPr>
      <t xml:space="preserve">    </t>
    </r>
    <r>
      <rPr>
        <b/>
        <i/>
        <u/>
        <sz val="10"/>
        <color rgb="FF0000FF"/>
        <rFont val="Arial"/>
        <family val="2"/>
        <charset val="238"/>
      </rPr>
      <t>Napomena:</t>
    </r>
    <r>
      <rPr>
        <i/>
        <sz val="10"/>
        <color rgb="FF0000FF"/>
        <rFont val="Arial"/>
        <family val="2"/>
        <charset val="238"/>
      </rPr>
      <t xml:space="preserve"> iz podataka </t>
    </r>
    <r>
      <rPr>
        <b/>
        <i/>
        <u/>
        <sz val="10"/>
        <color rgb="FF0000FF"/>
        <rFont val="Arial"/>
        <family val="2"/>
        <charset val="238"/>
      </rPr>
      <t>treba isključiti</t>
    </r>
    <r>
      <rPr>
        <i/>
        <sz val="10"/>
        <color rgb="FF0000FF"/>
        <rFont val="Arial"/>
        <family val="2"/>
        <charset val="238"/>
      </rPr>
      <t xml:space="preserve"> podatke o nabavi plina prema Uredbi o otklanjanju 
                         poremećaja na  domaćem tržištu energije (NN, br. 104/22, 106/22, 121/22 i 156/22)           </t>
    </r>
  </si>
  <si>
    <t>Prosječna ponderirana cijena bez PDV-a
(EUR/kWh)1</t>
  </si>
  <si>
    <t>1 Cijena treba uključivati ukupni varijabilni i fiksni dio cijene za kupce pojedine kategorije, odnosno Ts1-tarifnu stavku za isporučenu količinu plina i Ts2-fiksnu mjesečnu naEURadu (ukoliko se ista primjenjuje), a izračunava se za pojedinu kategoriju kupaca kao ukupan prihod od varijabilnog i fiksnog dijela cijene u pojedinom kvartalu podjeljen s količinom plina isporučenog toj kategoriji kupaca u istom kvartalu.</t>
  </si>
  <si>
    <t xml:space="preserve">Prosječna ponderirana cijena bez PDV-a, ostalih poreza i trošarina  (EUR/kWh) </t>
  </si>
  <si>
    <t>Prosječna ponderirana cijena bez PDV-a 
(EUR/kWh)</t>
  </si>
  <si>
    <t xml:space="preserve">Prosječna PRODAJNA ponderirana cijena plina bez PDV-a, ostalih poreza i trošarina (EUR/kWh) </t>
  </si>
  <si>
    <t>CIJENA NABAVE plina1 (EUR/kWh)</t>
  </si>
  <si>
    <t>Trošak skladištenja plina (EUR/kWh)</t>
  </si>
  <si>
    <t>Trošak transporta plina (EUR/kWh)</t>
  </si>
  <si>
    <t>Trošak distribucije plina (EUR/kWh)</t>
  </si>
  <si>
    <t>TROŠAK korištenja plinskog SUSTAVA2 (EUR/kWh)</t>
  </si>
  <si>
    <t>BRUTO OPSKRBNA MARŽA (EUR/kWh)</t>
  </si>
  <si>
    <t>Prosječna nabavna 
cijena plina                
bez PDV-a (EUR/kWh)</t>
  </si>
  <si>
    <t>Prosječna prodajna 
cijena plina               
bez PDV-a (EUR/kWh)</t>
  </si>
  <si>
    <t>1 Cijena treba uključivati trošak nabave, transporta, distribucije i opskrbe plinom, tj. ukupni varijabilni i fiksni dio cijene za kupce pojedine kategorije, ne uključujući trošarine, PDV i ostale poreze.
2 Cijena treba uključivati trošak nabave, transporta, distribucije i opskrbe plinom, tj. ukupni varijabilni i fiksni dio cijene za kupce pojedine kategorije, te ostale naknade i trošarine, ne uključujući PDV.</t>
  </si>
  <si>
    <t>1 Cijena treba uključivati ukupni varijabilni i fiksni dio cijene za kupce pojedine kategorije, odnosno Ts1-tarifnu stavku za isporučenu količinu plina i Ts2-fiksnu mjesečnu naknadu (ukoliko se ista primjenjuje), a izračunava se za pojedinu kategoriju kupaca kao ukupan prihod od varijabilnog i fiksnog dijela cijene u pojedinom kvartalu podjeljen s količinom plina isporučenog toj kategoriji kupaca u istom kvartalu.</t>
  </si>
  <si>
    <t xml:space="preserve">
U priloženom upitniku, traže se ostvareni podaci o prodaji plina na maloprodajnom tržištu, i to broj kupaca, prodane količine i prosječne ponderirane cijene plina, pri čemu:
1. Prosječna ponderirana cijena bez PDV-a, ostalih poreza i trošarina (EUR/kWh) treba uključivati trošak nabave, transporta, distribucije i opskrbe plinom, tj. ukupni varijabilni i fiksni dio cijene za kupce pojedine kategorije, ne uključujući trošarine, PDV i ostale poreze. 
2. Prosječna ponderirana cijena bez PDV-a (EUR/kWh) treba uključivati trošak nabave, transporta, distribucije i opskrbe plinom, tj. ukupni varijabilni i fiksni dio cijene za kupce pojedine kategorije, te ostale naknade i trošarine, ne uključujući PDV. 
Posebno naglašavamo da prosječnu ponderiranu cijenu plina pod točkom 1. i 2. treba izračunati na način da ista uključuje varijabilni i fiksni dio cijene za kupce pojedine kategorije u predmetnom razdoblju, odnosno na način da se za kupce pojedine kategorije u predmetnom razdoblju prihod od jedinične cijene plina i prihod od fiksne naknade podijeli s količinom plina prodanog u predmetnom razdoblju za kupce pojedine kategorije.   
Nadalje, poglavlje III. potrebno je popuniti s podacima koje ste prethodno naveli u poglavlju II., međutim iz istih je, a sukladno točki 3. Priloga I. Uredbe (EU) 2016/1952 o europskoj statistici cijena prirodnog plina i električne energije, potrebno ISKLJUČITI potrošače koji plin koriste samo za:
• proizvodnju električne energije u elektroenergetskim postrojenjima ili postrojenjima za kombiniranu proizvodnju toplinske i električne energije (kogeneracijske jedinice), 
• neenergetske svrhe (npr. u kemijskoj industriji).           
Pritom napominjemo da se Uredbom (EU) 2016/1952, koja je stupila na snagu u prosincu 2016. godine te kojom se stavlja izvan snage Direktiva 2008/92/EZ, iz podataka više ne isključuju potrošači s godišnjom potrošnjom većom od 4.000.000 GJ.
U poglavlju IV. potrebno je iskazati podatke o količinama i cijenama prodanog plina krajnjim kupcima iz kategorije KUĆANSTVO, i to zasebno za krajnje kupce koji koriste javnu uslugu i koji kupuju plin po tržišnim uvjetima.
Nadalje, u priloženom upitniku u poglavlju VI. potrebno je popuniti podatke o strukturi maloprodajne cijene plina, iskazano u EUR/kWh, za pojedine kategorije krajnjih kupaca (KUĆANSTVO i PODUZETNIŠTVO). U ovom poglavlju traže se podaci o cijeni nabave plina za potrebe opskrbe plinom krajnjih kupaca te ako je nabava plina za više kategorija krajnjih kupaca ugovorena jednim ugovorom za nabavu plina, za te kategorije krajnjih kupaca navodi se ista cijena nabave plina. Ovisno o načinu ugovaranja nabavne cijene plina, potrebno je navesti da li su u jediničnoj cijeni nabave plina već ugovoreni i pripadajući zavisni troškovi ili nisu. Također, potrebno je navesti podatke o jediničnim troškovima korištenja plinskog sustava (trošak skladištenja, transporta i distribucije plina) ukoliko isti proizlaze iz ugovora s operatorima sustava. 
U poglavlju VII. prikupljaju se podaci o vrstama ugovora i načinu ugovaranja cijene plina, zasebno za krajnje kupce iz kategorije KUĆANSTVO koji kupuju plin po tržišnim uvjetima, a zasebno za PODUZETNIŠTVO, odnosno za krajnje kupce na distribucijskom sustavu i krajnje kupce na transportnom sustavu.  
Također, u priloženom upitniku u poglavlju VIII. i IX. traže se ostvareni podaci na veleprodajnom tržištu, i to podaci o nabavi plina i prodaji plina na veleprodajnom tržištu, pri čemu se podaci o veleprodajnom tržištu u Republici Hrvatskoj razrađuju na nabavu/prodaju prema ugovorima, na virtualnoj točki trgovanja (uključujući swap) i na trgovinskoj platformi. Podaci o nabavi/prodaji plina na tržištu izvan Republike Hrvatske odnose se na uvoz/izvoz plina u/iz Republike Hrvatske, pri čemu je potrebno specificirati na kojim ulazima i iz kojih država je plin nabavljen, odnosno u koje države je plin isporučen.
Ukoliko imate bilo kakve komentare, primjedbe i prijedloge u vezi s vašim podacima, problematikom ispunjavanja ili dostavljanja podataka u ovom obrascu, ljubazno Vas molimo da ih navedete u za to predviđeni prostor, odnosnu da ih navedete u poglavlju X. 
Također napominjemo kako podatke prikupljene temeljem upitnika HERA neće objavljivati pojedinačno, već samo kao prosječne podatke za sve opskrbljivače i trgovce plinom za pojedinu kategoriju krajnjih kupaca.
Ističemo kako je tražene podatke potrebno unositi samo u žuta i plava polja u upitnicima, dok podatke u siva polja NIJE potrebno unositi.
                                                         OVE UPUTE NIJE POTREBNO PRINTATI U SKLOPU DOSTAVE IZVORNIKA UPITNIKA OVJERENOGA PEČATOM
</t>
  </si>
  <si>
    <r>
      <t>Prosječna ponderirana cijena bez PDV-a, ostalih poreza i trošarina
(EUR/kWh)</t>
    </r>
    <r>
      <rPr>
        <b/>
        <vertAlign val="superscript"/>
        <sz val="10"/>
        <rFont val="Arial"/>
        <family val="2"/>
        <charset val="238"/>
      </rPr>
      <t>1</t>
    </r>
  </si>
  <si>
    <r>
      <t>Prosječna ponderirana cijena bez PDV-a
(EUR/kWh)</t>
    </r>
    <r>
      <rPr>
        <b/>
        <vertAlign val="superscript"/>
        <sz val="10"/>
        <rFont val="Arial"/>
        <family val="2"/>
        <charset val="238"/>
      </rPr>
      <t>2</t>
    </r>
  </si>
  <si>
    <r>
      <t>Prosječna ponderirana cijena bez PDV-a
(EUR/kWh)</t>
    </r>
    <r>
      <rPr>
        <b/>
        <vertAlign val="superscript"/>
        <sz val="10"/>
        <rFont val="Arial"/>
        <family val="2"/>
        <charset val="238"/>
      </rPr>
      <t>1</t>
    </r>
  </si>
  <si>
    <t>UREDBA</t>
  </si>
  <si>
    <t>Poduzetništvo</t>
  </si>
  <si>
    <t>VT-nabava</t>
  </si>
  <si>
    <t>VT-prodaja</t>
  </si>
  <si>
    <t>kWh</t>
  </si>
  <si>
    <t>Obrazac za 2. kvartal 2023. 
(od 1.4.2023. do 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</si>
</sst>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49" x14ac:knownFonts="1">
    <font>
      <sz val="10"/>
      <name val="Arial"/>
    </font>
    <font>
      <sz val="10"/>
      <name val="Arial"/>
      <family val="2"/>
      <charset val="238"/>
    </font>
    <font>
      <b/>
      <sz val="12"/>
      <name val="Arial"/>
      <family val="2"/>
      <charset val="238"/>
    </font>
    <font>
      <b/>
      <i/>
      <sz val="10"/>
      <name val="Arial"/>
      <family val="2"/>
      <charset val="238"/>
    </font>
    <font>
      <sz val="10"/>
      <name val="Arial"/>
      <family val="2"/>
      <charset val="238"/>
    </font>
    <font>
      <i/>
      <sz val="8"/>
      <name val="Arial"/>
      <family val="2"/>
      <charset val="238"/>
    </font>
    <font>
      <i/>
      <sz val="10"/>
      <name val="Arial"/>
      <family val="2"/>
      <charset val="238"/>
    </font>
    <font>
      <b/>
      <sz val="10"/>
      <name val="Arial"/>
      <family val="2"/>
      <charset val="238"/>
    </font>
    <font>
      <sz val="9"/>
      <name val="Arial"/>
      <family val="2"/>
      <charset val="238"/>
    </font>
    <font>
      <b/>
      <sz val="12"/>
      <color indexed="8"/>
      <name val="Arial"/>
      <family val="2"/>
      <charset val="238"/>
    </font>
    <font>
      <b/>
      <i/>
      <sz val="10"/>
      <color indexed="12"/>
      <name val="Arial"/>
      <family val="2"/>
      <charset val="238"/>
    </font>
    <font>
      <i/>
      <sz val="8"/>
      <color indexed="12"/>
      <name val="Arial"/>
      <family val="2"/>
      <charset val="238"/>
    </font>
    <font>
      <sz val="8"/>
      <name val="Arial"/>
      <family val="2"/>
      <charset val="238"/>
    </font>
    <font>
      <strike/>
      <sz val="10"/>
      <name val="Arial"/>
      <family val="2"/>
      <charset val="238"/>
    </font>
    <font>
      <b/>
      <i/>
      <sz val="11"/>
      <name val="Arial"/>
      <family val="2"/>
      <charset val="238"/>
    </font>
    <font>
      <b/>
      <sz val="9"/>
      <name val="Times New Roman"/>
      <family val="1"/>
      <charset val="238"/>
    </font>
    <font>
      <b/>
      <sz val="11"/>
      <name val="Arial"/>
      <family val="2"/>
      <charset val="238"/>
    </font>
    <font>
      <b/>
      <sz val="9"/>
      <name val="Arial"/>
      <family val="2"/>
      <charset val="238"/>
    </font>
    <font>
      <sz val="11"/>
      <name val="Arial"/>
      <family val="2"/>
      <charset val="238"/>
    </font>
    <font>
      <sz val="12"/>
      <name val="Arial"/>
      <family val="2"/>
      <charset val="238"/>
    </font>
    <font>
      <b/>
      <sz val="14"/>
      <name val="Arial"/>
      <family val="2"/>
      <charset val="238"/>
    </font>
    <font>
      <i/>
      <vertAlign val="superscript"/>
      <sz val="10"/>
      <name val="Arial"/>
      <family val="2"/>
      <charset val="238"/>
    </font>
    <font>
      <i/>
      <sz val="12"/>
      <name val="Arial"/>
      <family val="2"/>
      <charset val="238"/>
    </font>
    <font>
      <i/>
      <u/>
      <sz val="10"/>
      <name val="Arial"/>
      <family val="2"/>
      <charset val="238"/>
    </font>
    <font>
      <sz val="10"/>
      <color rgb="FF0000FF"/>
      <name val="Arial"/>
      <family val="2"/>
      <charset val="238"/>
    </font>
    <font>
      <b/>
      <i/>
      <sz val="10"/>
      <color rgb="FF0000FF"/>
      <name val="Arial"/>
      <family val="2"/>
      <charset val="238"/>
    </font>
    <font>
      <b/>
      <sz val="10"/>
      <color rgb="FF0000FF"/>
      <name val="Arial"/>
      <family val="2"/>
      <charset val="238"/>
    </font>
    <font>
      <b/>
      <sz val="9"/>
      <color rgb="FF0000FF"/>
      <name val="Times New Roman"/>
      <family val="1"/>
      <charset val="238"/>
    </font>
    <font>
      <sz val="10"/>
      <color rgb="FFC00000"/>
      <name val="Arial"/>
      <family val="2"/>
      <charset val="238"/>
    </font>
    <font>
      <b/>
      <i/>
      <sz val="10"/>
      <color rgb="FFC00000"/>
      <name val="Arial"/>
      <family val="2"/>
      <charset val="238"/>
    </font>
    <font>
      <b/>
      <sz val="10"/>
      <color rgb="FFC00000"/>
      <name val="Arial"/>
      <family val="2"/>
      <charset val="238"/>
    </font>
    <font>
      <u/>
      <sz val="10"/>
      <name val="Arial"/>
      <family val="2"/>
      <charset val="238"/>
    </font>
    <font>
      <b/>
      <i/>
      <sz val="14"/>
      <name val="Arial"/>
      <family val="2"/>
      <charset val="238"/>
    </font>
    <font>
      <b/>
      <sz val="20"/>
      <name val="Arial"/>
      <family val="2"/>
      <charset val="238"/>
    </font>
    <font>
      <sz val="10"/>
      <color rgb="FFFF0000"/>
      <name val="Arial"/>
      <family val="2"/>
      <charset val="238"/>
    </font>
    <font>
      <b/>
      <i/>
      <u/>
      <sz val="11"/>
      <name val="Arial"/>
      <family val="2"/>
      <charset val="238"/>
    </font>
    <font>
      <vertAlign val="superscript"/>
      <sz val="10"/>
      <name val="Arial"/>
      <family val="2"/>
      <charset val="238"/>
    </font>
    <font>
      <b/>
      <i/>
      <vertAlign val="superscript"/>
      <sz val="11"/>
      <name val="Arial"/>
      <family val="2"/>
      <charset val="238"/>
    </font>
    <font>
      <u/>
      <sz val="11"/>
      <name val="Arial"/>
      <family val="2"/>
      <charset val="238"/>
    </font>
    <font>
      <sz val="14"/>
      <name val="Arial"/>
      <family val="2"/>
      <charset val="238"/>
    </font>
    <font>
      <b/>
      <sz val="14"/>
      <color rgb="FF0000FF"/>
      <name val="Arial"/>
      <family val="2"/>
      <charset val="238"/>
    </font>
    <font>
      <vertAlign val="superscript"/>
      <sz val="11"/>
      <name val="Arial"/>
      <family val="2"/>
      <charset val="238"/>
    </font>
    <font>
      <i/>
      <sz val="9"/>
      <name val="Arial"/>
      <family val="2"/>
      <charset val="238"/>
    </font>
    <font>
      <b/>
      <i/>
      <u/>
      <sz val="10"/>
      <name val="Arial"/>
      <family val="2"/>
      <charset val="238"/>
    </font>
    <font>
      <b/>
      <u/>
      <sz val="10"/>
      <color rgb="FF0000FF"/>
      <name val="Arial"/>
      <family val="2"/>
      <charset val="238"/>
    </font>
    <font>
      <i/>
      <sz val="10"/>
      <color rgb="FF0000FF"/>
      <name val="Arial"/>
      <family val="2"/>
      <charset val="238"/>
    </font>
    <font>
      <b/>
      <i/>
      <u/>
      <sz val="10"/>
      <color rgb="FF0000FF"/>
      <name val="Arial"/>
      <family val="2"/>
      <charset val="238"/>
    </font>
    <font>
      <sz val="11"/>
      <color rgb="FF0000FF"/>
      <name val="Arial"/>
      <family val="2"/>
      <charset val="238"/>
    </font>
    <font>
      <b/>
      <vertAlign val="superscript"/>
      <sz val="10"/>
      <name val="Arial"/>
      <family val="2"/>
      <charset val="238"/>
    </font>
  </fonts>
  <fills count="14">
    <fill>
      <patternFill patternType="none"/>
    </fill>
    <fill>
      <patternFill patternType="gray125"/>
    </fill>
    <fill>
      <patternFill patternType="solid">
        <fgColor rgb="FFFFFFBD"/>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1FFE1"/>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EFF6EA"/>
        <bgColor indexed="64"/>
      </patternFill>
    </fill>
    <fill>
      <patternFill patternType="solid">
        <fgColor rgb="FFFDECE3"/>
        <bgColor indexed="64"/>
      </patternFill>
    </fill>
    <fill>
      <patternFill patternType="solid">
        <fgColor theme="5" tint="0.79998168889431442"/>
        <bgColor indexed="64"/>
      </patternFill>
    </fill>
    <fill>
      <patternFill patternType="lightUp">
        <bgColor rgb="FFFFFFBD"/>
      </patternFill>
    </fill>
    <fill>
      <patternFill patternType="lightUp">
        <bgColor theme="4" tint="0.79998168889431442"/>
      </patternFill>
    </fill>
  </fills>
  <borders count="121">
    <border>
      <left/>
      <right/>
      <top/>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hair">
        <color indexed="64"/>
      </top>
      <bottom/>
      <diagonal/>
    </border>
    <border>
      <left style="thin">
        <color indexed="64"/>
      </left>
      <right/>
      <top style="double">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style="hair">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s>
  <cellStyleXfs count="2">
    <xf numFmtId="0" fontId="0" fillId="0" borderId="0"/>
    <xf numFmtId="0" fontId="1" fillId="0" borderId="0"/>
  </cellStyleXfs>
  <cellXfs count="721">
    <xf numFmtId="0" fontId="0" fillId="0" borderId="0" xfId="0"/>
    <xf numFmtId="0" fontId="4" fillId="0" borderId="0" xfId="1" applyFont="1" applyAlignment="1">
      <alignment vertical="center"/>
    </xf>
    <xf numFmtId="2" fontId="18" fillId="3" borderId="33" xfId="1" applyNumberFormat="1" applyFont="1" applyFill="1" applyBorder="1" applyAlignment="1">
      <alignment vertical="center" wrapText="1"/>
    </xf>
    <xf numFmtId="0" fontId="4" fillId="3" borderId="0" xfId="1" applyFont="1" applyFill="1" applyAlignment="1">
      <alignment vertical="center"/>
    </xf>
    <xf numFmtId="2" fontId="18" fillId="4" borderId="2" xfId="1" applyNumberFormat="1" applyFont="1" applyFill="1" applyBorder="1" applyAlignment="1">
      <alignment vertical="center" wrapText="1"/>
    </xf>
    <xf numFmtId="2" fontId="18" fillId="4" borderId="7" xfId="1" applyNumberFormat="1" applyFont="1" applyFill="1" applyBorder="1" applyAlignment="1">
      <alignment vertical="center" wrapText="1"/>
    </xf>
    <xf numFmtId="2" fontId="18" fillId="4" borderId="8" xfId="1" applyNumberFormat="1" applyFont="1" applyFill="1" applyBorder="1" applyAlignment="1">
      <alignment vertical="center" wrapText="1"/>
    </xf>
    <xf numFmtId="3" fontId="18" fillId="4" borderId="24" xfId="1" applyNumberFormat="1" applyFont="1" applyFill="1" applyBorder="1" applyAlignment="1">
      <alignment horizontal="center" vertical="center"/>
    </xf>
    <xf numFmtId="3" fontId="18" fillId="4" borderId="13" xfId="1" applyNumberFormat="1" applyFont="1" applyFill="1" applyBorder="1" applyAlignment="1">
      <alignment horizontal="center" vertical="center"/>
    </xf>
    <xf numFmtId="164" fontId="18" fillId="4" borderId="25" xfId="1" applyNumberFormat="1" applyFont="1" applyFill="1" applyBorder="1" applyAlignment="1">
      <alignment horizontal="center" vertical="center"/>
    </xf>
    <xf numFmtId="3" fontId="18" fillId="4" borderId="17" xfId="1" applyNumberFormat="1" applyFont="1" applyFill="1" applyBorder="1" applyAlignment="1">
      <alignment horizontal="center" vertical="center"/>
    </xf>
    <xf numFmtId="3" fontId="18" fillId="4" borderId="9" xfId="1" applyNumberFormat="1" applyFont="1" applyFill="1" applyBorder="1" applyAlignment="1">
      <alignment horizontal="center" vertical="center"/>
    </xf>
    <xf numFmtId="164" fontId="18" fillId="4" borderId="21" xfId="1" applyNumberFormat="1" applyFont="1" applyFill="1" applyBorder="1" applyAlignment="1">
      <alignment horizontal="center" vertical="center"/>
    </xf>
    <xf numFmtId="3" fontId="18" fillId="4" borderId="18" xfId="1" applyNumberFormat="1" applyFont="1" applyFill="1" applyBorder="1" applyAlignment="1">
      <alignment horizontal="center" vertical="center"/>
    </xf>
    <xf numFmtId="3" fontId="18" fillId="4" borderId="12" xfId="1" applyNumberFormat="1" applyFont="1" applyFill="1" applyBorder="1" applyAlignment="1">
      <alignment horizontal="center" vertical="center"/>
    </xf>
    <xf numFmtId="164" fontId="18" fillId="4" borderId="22" xfId="1" applyNumberFormat="1" applyFont="1" applyFill="1" applyBorder="1" applyAlignment="1">
      <alignment horizontal="center" vertical="center"/>
    </xf>
    <xf numFmtId="3" fontId="18" fillId="6" borderId="24" xfId="1" applyNumberFormat="1" applyFont="1" applyFill="1" applyBorder="1" applyAlignment="1">
      <alignment horizontal="center" vertical="center"/>
    </xf>
    <xf numFmtId="3" fontId="18" fillId="6" borderId="13" xfId="1" applyNumberFormat="1" applyFont="1" applyFill="1" applyBorder="1" applyAlignment="1">
      <alignment horizontal="center" vertical="center"/>
    </xf>
    <xf numFmtId="164" fontId="18" fillId="6" borderId="58" xfId="1" applyNumberFormat="1" applyFont="1" applyFill="1" applyBorder="1" applyAlignment="1">
      <alignment horizontal="center" vertical="center"/>
    </xf>
    <xf numFmtId="164" fontId="18" fillId="6" borderId="25" xfId="1" applyNumberFormat="1" applyFont="1" applyFill="1" applyBorder="1" applyAlignment="1">
      <alignment horizontal="center" vertical="center"/>
    </xf>
    <xf numFmtId="3" fontId="18" fillId="6" borderId="17" xfId="1" applyNumberFormat="1" applyFont="1" applyFill="1" applyBorder="1" applyAlignment="1">
      <alignment horizontal="center" vertical="center"/>
    </xf>
    <xf numFmtId="3" fontId="18" fillId="6" borderId="9" xfId="1" applyNumberFormat="1" applyFont="1" applyFill="1" applyBorder="1" applyAlignment="1">
      <alignment horizontal="center" vertical="center"/>
    </xf>
    <xf numFmtId="164" fontId="18" fillId="6" borderId="51" xfId="1" applyNumberFormat="1" applyFont="1" applyFill="1" applyBorder="1" applyAlignment="1">
      <alignment horizontal="center" vertical="center"/>
    </xf>
    <xf numFmtId="164" fontId="18" fillId="6" borderId="21" xfId="1" applyNumberFormat="1" applyFont="1" applyFill="1" applyBorder="1" applyAlignment="1">
      <alignment horizontal="center" vertical="center"/>
    </xf>
    <xf numFmtId="3" fontId="18" fillId="6" borderId="18" xfId="1" applyNumberFormat="1" applyFont="1" applyFill="1" applyBorder="1" applyAlignment="1">
      <alignment horizontal="center" vertical="center"/>
    </xf>
    <xf numFmtId="3" fontId="18" fillId="6" borderId="12" xfId="1" applyNumberFormat="1" applyFont="1" applyFill="1" applyBorder="1" applyAlignment="1">
      <alignment horizontal="center" vertical="center"/>
    </xf>
    <xf numFmtId="164" fontId="18" fillId="6" borderId="53" xfId="1" applyNumberFormat="1" applyFont="1" applyFill="1" applyBorder="1" applyAlignment="1">
      <alignment horizontal="center" vertical="center"/>
    </xf>
    <xf numFmtId="164" fontId="18" fillId="6" borderId="22" xfId="1" applyNumberFormat="1" applyFont="1" applyFill="1" applyBorder="1" applyAlignment="1">
      <alignment horizontal="center" vertical="center"/>
    </xf>
    <xf numFmtId="3" fontId="16" fillId="6" borderId="19" xfId="1" applyNumberFormat="1" applyFont="1" applyFill="1" applyBorder="1" applyAlignment="1">
      <alignment horizontal="center" vertical="center"/>
    </xf>
    <xf numFmtId="3" fontId="16" fillId="6" borderId="20" xfId="1" applyNumberFormat="1" applyFont="1" applyFill="1" applyBorder="1" applyAlignment="1">
      <alignment horizontal="center" vertical="center"/>
    </xf>
    <xf numFmtId="164" fontId="16" fillId="6" borderId="54" xfId="1" applyNumberFormat="1" applyFont="1" applyFill="1" applyBorder="1" applyAlignment="1">
      <alignment horizontal="center" vertical="center"/>
    </xf>
    <xf numFmtId="164" fontId="16" fillId="6" borderId="23" xfId="1" applyNumberFormat="1" applyFont="1" applyFill="1" applyBorder="1" applyAlignment="1">
      <alignment horizontal="center" vertical="center"/>
    </xf>
    <xf numFmtId="0" fontId="1" fillId="4" borderId="35" xfId="1" applyFill="1" applyBorder="1" applyAlignment="1">
      <alignment vertical="center"/>
    </xf>
    <xf numFmtId="0" fontId="1" fillId="4" borderId="31" xfId="1" applyFill="1" applyBorder="1" applyAlignment="1">
      <alignment vertical="center"/>
    </xf>
    <xf numFmtId="0" fontId="1" fillId="4" borderId="4" xfId="1" applyFill="1" applyBorder="1" applyAlignment="1">
      <alignment vertical="center"/>
    </xf>
    <xf numFmtId="0" fontId="1" fillId="4" borderId="6" xfId="1" applyFill="1" applyBorder="1" applyAlignment="1">
      <alignment vertical="center"/>
    </xf>
    <xf numFmtId="0" fontId="1" fillId="4" borderId="7" xfId="1" applyFill="1" applyBorder="1" applyAlignment="1">
      <alignment vertical="center"/>
    </xf>
    <xf numFmtId="2" fontId="1" fillId="4" borderId="7" xfId="1" applyNumberFormat="1" applyFill="1" applyBorder="1" applyAlignment="1">
      <alignment horizontal="center" vertical="center" wrapText="1"/>
    </xf>
    <xf numFmtId="0" fontId="1" fillId="3" borderId="33" xfId="1" applyFill="1" applyBorder="1" applyAlignment="1">
      <alignment vertical="center"/>
    </xf>
    <xf numFmtId="3" fontId="16" fillId="4" borderId="30" xfId="1" applyNumberFormat="1" applyFont="1" applyFill="1" applyBorder="1" applyAlignment="1">
      <alignment horizontal="center" vertical="center"/>
    </xf>
    <xf numFmtId="3" fontId="16" fillId="4" borderId="69" xfId="1" applyNumberFormat="1" applyFont="1" applyFill="1" applyBorder="1" applyAlignment="1">
      <alignment horizontal="center" vertical="center"/>
    </xf>
    <xf numFmtId="3" fontId="16" fillId="4" borderId="29" xfId="1" applyNumberFormat="1" applyFont="1" applyFill="1" applyBorder="1" applyAlignment="1">
      <alignment horizontal="center" vertical="center"/>
    </xf>
    <xf numFmtId="3" fontId="16" fillId="4" borderId="68" xfId="1" applyNumberFormat="1" applyFont="1" applyFill="1" applyBorder="1" applyAlignment="1">
      <alignment horizontal="center" vertical="center"/>
    </xf>
    <xf numFmtId="3" fontId="16" fillId="4" borderId="17" xfId="1" applyNumberFormat="1" applyFont="1" applyFill="1" applyBorder="1" applyAlignment="1">
      <alignment horizontal="center" vertical="center"/>
    </xf>
    <xf numFmtId="3" fontId="16" fillId="4" borderId="9" xfId="1" applyNumberFormat="1" applyFont="1" applyFill="1" applyBorder="1" applyAlignment="1">
      <alignment horizontal="center" vertical="center"/>
    </xf>
    <xf numFmtId="0" fontId="9" fillId="4" borderId="35" xfId="1" applyFont="1" applyFill="1" applyBorder="1"/>
    <xf numFmtId="0" fontId="14" fillId="4" borderId="31" xfId="0" applyFont="1" applyFill="1" applyBorder="1" applyAlignment="1">
      <alignment horizontal="center" vertical="center" wrapText="1"/>
    </xf>
    <xf numFmtId="0" fontId="14" fillId="4" borderId="31" xfId="0" applyFont="1" applyFill="1" applyBorder="1" applyAlignment="1">
      <alignment vertical="center"/>
    </xf>
    <xf numFmtId="0" fontId="14" fillId="4" borderId="31" xfId="0" applyFont="1" applyFill="1" applyBorder="1" applyAlignment="1">
      <alignment vertical="center" wrapText="1"/>
    </xf>
    <xf numFmtId="0" fontId="3" fillId="4" borderId="31" xfId="0" applyFont="1" applyFill="1" applyBorder="1" applyAlignment="1">
      <alignment horizontal="left" vertical="center" wrapText="1"/>
    </xf>
    <xf numFmtId="0" fontId="3" fillId="4" borderId="31" xfId="0" applyFont="1" applyFill="1" applyBorder="1" applyAlignment="1">
      <alignment vertical="center" wrapText="1"/>
    </xf>
    <xf numFmtId="0" fontId="7" fillId="4" borderId="31" xfId="0" applyFont="1" applyFill="1" applyBorder="1" applyAlignment="1">
      <alignment vertical="center" wrapText="1"/>
    </xf>
    <xf numFmtId="0" fontId="9" fillId="4" borderId="36" xfId="1" applyFont="1" applyFill="1" applyBorder="1"/>
    <xf numFmtId="0" fontId="9" fillId="0" borderId="0" xfId="1" applyFont="1"/>
    <xf numFmtId="0" fontId="1" fillId="4" borderId="4" xfId="1" applyFill="1" applyBorder="1" applyAlignment="1">
      <alignment horizontal="center" vertical="center" wrapText="1"/>
    </xf>
    <xf numFmtId="0" fontId="1" fillId="4" borderId="0" xfId="1" applyFill="1" applyAlignment="1">
      <alignment horizontal="left" vertical="center" wrapText="1"/>
    </xf>
    <xf numFmtId="0" fontId="9" fillId="4" borderId="2" xfId="1" applyFont="1" applyFill="1" applyBorder="1"/>
    <xf numFmtId="0" fontId="1" fillId="4" borderId="0" xfId="1" applyFill="1" applyAlignment="1">
      <alignment vertical="top" wrapText="1"/>
    </xf>
    <xf numFmtId="0" fontId="1" fillId="4" borderId="6" xfId="1" applyFill="1" applyBorder="1" applyAlignment="1">
      <alignment horizontal="center" vertical="center"/>
    </xf>
    <xf numFmtId="0" fontId="1" fillId="4" borderId="8" xfId="1" applyFill="1" applyBorder="1"/>
    <xf numFmtId="0" fontId="1" fillId="3" borderId="31" xfId="1" applyFill="1" applyBorder="1" applyAlignment="1">
      <alignment horizontal="center" vertical="center"/>
    </xf>
    <xf numFmtId="0" fontId="1" fillId="3" borderId="31" xfId="1" applyFill="1" applyBorder="1"/>
    <xf numFmtId="0" fontId="8" fillId="3" borderId="31" xfId="1" applyFont="1" applyFill="1" applyBorder="1" applyAlignment="1">
      <alignment horizontal="right"/>
    </xf>
    <xf numFmtId="0" fontId="32" fillId="3" borderId="0" xfId="1" applyFont="1" applyFill="1" applyAlignment="1">
      <alignment horizontal="left" vertical="center"/>
    </xf>
    <xf numFmtId="0" fontId="1" fillId="0" borderId="0" xfId="1"/>
    <xf numFmtId="0" fontId="1" fillId="3" borderId="0" xfId="1" applyFill="1" applyAlignment="1">
      <alignment horizontal="center" vertical="center"/>
    </xf>
    <xf numFmtId="0" fontId="1" fillId="3" borderId="0" xfId="1" applyFill="1"/>
    <xf numFmtId="0" fontId="8" fillId="3" borderId="0" xfId="1" applyFont="1" applyFill="1" applyAlignment="1">
      <alignment horizontal="right"/>
    </xf>
    <xf numFmtId="0" fontId="4" fillId="0" borderId="0" xfId="1" applyFont="1"/>
    <xf numFmtId="0" fontId="1" fillId="3" borderId="7" xfId="1" applyFill="1" applyBorder="1" applyAlignment="1">
      <alignment horizontal="center" vertical="center"/>
    </xf>
    <xf numFmtId="0" fontId="1" fillId="3" borderId="7" xfId="1" applyFill="1" applyBorder="1"/>
    <xf numFmtId="0" fontId="8" fillId="3" borderId="7" xfId="1" applyFont="1" applyFill="1" applyBorder="1" applyAlignment="1">
      <alignment horizontal="right"/>
    </xf>
    <xf numFmtId="0" fontId="14" fillId="4" borderId="0" xfId="1" applyFont="1" applyFill="1" applyAlignment="1">
      <alignment horizontal="center"/>
    </xf>
    <xf numFmtId="0" fontId="14" fillId="4" borderId="0" xfId="1" applyFont="1" applyFill="1" applyAlignment="1">
      <alignment horizontal="left"/>
    </xf>
    <xf numFmtId="0" fontId="3" fillId="4" borderId="0" xfId="1" applyFont="1" applyFill="1" applyAlignment="1">
      <alignment horizontal="left" vertical="center"/>
    </xf>
    <xf numFmtId="0" fontId="1" fillId="4" borderId="0" xfId="1" applyFill="1" applyAlignment="1">
      <alignment vertical="center"/>
    </xf>
    <xf numFmtId="0" fontId="1" fillId="4" borderId="2" xfId="1" applyFill="1" applyBorder="1" applyAlignment="1">
      <alignment vertical="center"/>
    </xf>
    <xf numFmtId="0" fontId="3" fillId="4" borderId="4" xfId="1" applyFont="1" applyFill="1" applyBorder="1" applyAlignment="1">
      <alignment horizontal="center" vertical="center"/>
    </xf>
    <xf numFmtId="0" fontId="5" fillId="4" borderId="0" xfId="1" applyFont="1" applyFill="1" applyAlignment="1">
      <alignment vertical="center"/>
    </xf>
    <xf numFmtId="0" fontId="3" fillId="4" borderId="0" xfId="1" applyFont="1" applyFill="1" applyAlignment="1">
      <alignment vertical="center"/>
    </xf>
    <xf numFmtId="0" fontId="3" fillId="4" borderId="0" xfId="1" applyFont="1" applyFill="1" applyAlignment="1">
      <alignment horizontal="left" vertical="center" wrapText="1"/>
    </xf>
    <xf numFmtId="0" fontId="1" fillId="4" borderId="2" xfId="1" applyFill="1" applyBorder="1"/>
    <xf numFmtId="0" fontId="3" fillId="4" borderId="2"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29" xfId="1" applyFont="1" applyFill="1" applyBorder="1" applyAlignment="1">
      <alignment horizontal="center" vertical="center" wrapText="1"/>
    </xf>
    <xf numFmtId="0" fontId="7" fillId="4" borderId="30" xfId="1" applyFont="1" applyFill="1" applyBorder="1" applyAlignment="1">
      <alignment horizontal="center" vertical="center" wrapText="1"/>
    </xf>
    <xf numFmtId="0" fontId="7" fillId="4" borderId="37" xfId="1" applyFont="1" applyFill="1" applyBorder="1" applyAlignment="1">
      <alignment horizontal="center" vertical="center" wrapText="1"/>
    </xf>
    <xf numFmtId="0" fontId="7" fillId="4" borderId="27" xfId="1" applyFont="1" applyFill="1" applyBorder="1" applyAlignment="1">
      <alignment horizontal="center" vertical="center" wrapText="1"/>
    </xf>
    <xf numFmtId="0" fontId="15" fillId="4" borderId="4" xfId="1" applyFont="1" applyFill="1" applyBorder="1" applyAlignment="1">
      <alignment horizontal="center" vertical="center"/>
    </xf>
    <xf numFmtId="0" fontId="15" fillId="4" borderId="29" xfId="1" applyFont="1" applyFill="1" applyBorder="1" applyAlignment="1">
      <alignment horizontal="center" vertical="center"/>
    </xf>
    <xf numFmtId="0" fontId="17" fillId="4" borderId="10" xfId="1" applyFont="1" applyFill="1" applyBorder="1" applyAlignment="1">
      <alignment horizontal="center" vertical="center"/>
    </xf>
    <xf numFmtId="0" fontId="15" fillId="4" borderId="40" xfId="1" applyFont="1" applyFill="1" applyBorder="1" applyAlignment="1">
      <alignment horizontal="center" vertical="center"/>
    </xf>
    <xf numFmtId="0" fontId="17" fillId="4" borderId="39" xfId="1" applyFont="1" applyFill="1" applyBorder="1" applyAlignment="1">
      <alignment horizontal="center" vertical="center" wrapText="1"/>
    </xf>
    <xf numFmtId="0" fontId="15" fillId="4" borderId="17" xfId="1" applyFont="1" applyFill="1" applyBorder="1" applyAlignment="1">
      <alignment horizontal="center" vertical="center"/>
    </xf>
    <xf numFmtId="0" fontId="15" fillId="4" borderId="34" xfId="1" applyFont="1" applyFill="1" applyBorder="1" applyAlignment="1">
      <alignment horizontal="center" vertical="center"/>
    </xf>
    <xf numFmtId="0" fontId="15" fillId="4" borderId="18" xfId="1" applyFont="1" applyFill="1" applyBorder="1" applyAlignment="1">
      <alignment horizontal="center" vertical="center"/>
    </xf>
    <xf numFmtId="0" fontId="17" fillId="4" borderId="43" xfId="1" applyFont="1" applyFill="1" applyBorder="1" applyAlignment="1">
      <alignment horizontal="center" vertical="center" wrapText="1"/>
    </xf>
    <xf numFmtId="0" fontId="1" fillId="4" borderId="42" xfId="1" applyFill="1" applyBorder="1" applyAlignment="1">
      <alignment horizontal="center" vertical="center"/>
    </xf>
    <xf numFmtId="0" fontId="7" fillId="4" borderId="41" xfId="1" applyFont="1" applyFill="1" applyBorder="1" applyAlignment="1">
      <alignment horizontal="center" vertical="center"/>
    </xf>
    <xf numFmtId="0" fontId="1" fillId="4" borderId="4" xfId="1" applyFill="1" applyBorder="1" applyAlignment="1">
      <alignment horizontal="center" vertical="top"/>
    </xf>
    <xf numFmtId="0" fontId="1" fillId="4" borderId="0" xfId="1" applyFill="1" applyAlignment="1">
      <alignment horizontal="center" vertical="top"/>
    </xf>
    <xf numFmtId="0" fontId="6" fillId="4" borderId="0" xfId="1" applyFont="1" applyFill="1" applyAlignment="1">
      <alignment vertical="center"/>
    </xf>
    <xf numFmtId="0" fontId="1" fillId="0" borderId="0" xfId="1" applyAlignment="1">
      <alignment vertical="center"/>
    </xf>
    <xf numFmtId="0" fontId="4" fillId="3" borderId="7" xfId="1" applyFont="1" applyFill="1" applyBorder="1" applyAlignment="1">
      <alignment horizontal="center" vertical="center"/>
    </xf>
    <xf numFmtId="0" fontId="6" fillId="3" borderId="7" xfId="1" applyFont="1" applyFill="1" applyBorder="1" applyAlignment="1">
      <alignment horizontal="left" vertical="center" wrapText="1"/>
    </xf>
    <xf numFmtId="0" fontId="4" fillId="3" borderId="7" xfId="1" applyFont="1" applyFill="1" applyBorder="1"/>
    <xf numFmtId="0" fontId="24" fillId="6" borderId="35" xfId="1" applyFont="1" applyFill="1" applyBorder="1" applyAlignment="1">
      <alignment horizontal="center" vertical="top"/>
    </xf>
    <xf numFmtId="0" fontId="24" fillId="6" borderId="31" xfId="1" applyFont="1" applyFill="1" applyBorder="1" applyAlignment="1">
      <alignment horizontal="center" vertical="top"/>
    </xf>
    <xf numFmtId="0" fontId="24" fillId="6" borderId="31" xfId="1" applyFont="1" applyFill="1" applyBorder="1" applyAlignment="1">
      <alignment vertical="top" wrapText="1"/>
    </xf>
    <xf numFmtId="0" fontId="24" fillId="6" borderId="36" xfId="1" applyFont="1" applyFill="1" applyBorder="1" applyAlignment="1">
      <alignment vertical="center"/>
    </xf>
    <xf numFmtId="0" fontId="24" fillId="0" borderId="0" xfId="1" applyFont="1" applyAlignment="1">
      <alignment vertical="center"/>
    </xf>
    <xf numFmtId="0" fontId="24" fillId="6" borderId="4" xfId="1" applyFont="1" applyFill="1" applyBorder="1" applyAlignment="1">
      <alignment vertical="center"/>
    </xf>
    <xf numFmtId="0" fontId="14" fillId="6" borderId="0" xfId="1" applyFont="1" applyFill="1" applyAlignment="1">
      <alignment horizontal="center"/>
    </xf>
    <xf numFmtId="0" fontId="14" fillId="6" borderId="0" xfId="1" applyFont="1" applyFill="1" applyAlignment="1">
      <alignment horizontal="left"/>
    </xf>
    <xf numFmtId="0" fontId="3" fillId="6" borderId="0" xfId="1" applyFont="1" applyFill="1" applyAlignment="1">
      <alignment horizontal="center" vertical="center"/>
    </xf>
    <xf numFmtId="0" fontId="3" fillId="6" borderId="0" xfId="1" applyFont="1" applyFill="1" applyAlignment="1">
      <alignment horizontal="left" vertical="center"/>
    </xf>
    <xf numFmtId="0" fontId="1" fillId="6" borderId="0" xfId="1" applyFill="1" applyAlignment="1">
      <alignment vertical="center"/>
    </xf>
    <xf numFmtId="0" fontId="24" fillId="6" borderId="2" xfId="1" applyFont="1" applyFill="1" applyBorder="1" applyAlignment="1">
      <alignment vertical="center"/>
    </xf>
    <xf numFmtId="0" fontId="24" fillId="6" borderId="4" xfId="1" applyFont="1" applyFill="1" applyBorder="1" applyAlignment="1">
      <alignment horizontal="center" vertical="top"/>
    </xf>
    <xf numFmtId="0" fontId="1" fillId="6" borderId="0" xfId="1" applyFill="1" applyAlignment="1">
      <alignment horizontal="center" vertical="top"/>
    </xf>
    <xf numFmtId="0" fontId="1" fillId="6" borderId="0" xfId="1" applyFill="1" applyAlignment="1">
      <alignment vertical="top" wrapText="1"/>
    </xf>
    <xf numFmtId="0" fontId="25" fillId="6" borderId="4" xfId="1" applyFont="1" applyFill="1" applyBorder="1" applyAlignment="1">
      <alignment horizontal="center" vertical="center"/>
    </xf>
    <xf numFmtId="0" fontId="5" fillId="6" borderId="0" xfId="1" applyFont="1" applyFill="1" applyAlignment="1">
      <alignment vertical="center"/>
    </xf>
    <xf numFmtId="0" fontId="3" fillId="6" borderId="0" xfId="1" applyFont="1" applyFill="1" applyAlignment="1">
      <alignment vertical="center"/>
    </xf>
    <xf numFmtId="0" fontId="3" fillId="6" borderId="0" xfId="1" applyFont="1" applyFill="1" applyAlignment="1">
      <alignment horizontal="left" vertical="center" wrapText="1"/>
    </xf>
    <xf numFmtId="0" fontId="24" fillId="6" borderId="2" xfId="1" applyFont="1" applyFill="1" applyBorder="1"/>
    <xf numFmtId="0" fontId="24" fillId="0" borderId="0" xfId="1" applyFont="1"/>
    <xf numFmtId="0" fontId="3"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7" fillId="6" borderId="29" xfId="1" applyFont="1" applyFill="1" applyBorder="1" applyAlignment="1">
      <alignment horizontal="center" vertical="center" wrapText="1"/>
    </xf>
    <xf numFmtId="0" fontId="7" fillId="6" borderId="30" xfId="1" applyFont="1" applyFill="1" applyBorder="1" applyAlignment="1">
      <alignment horizontal="center" vertical="center" wrapText="1"/>
    </xf>
    <xf numFmtId="0" fontId="7" fillId="6" borderId="27" xfId="1" applyFont="1" applyFill="1" applyBorder="1" applyAlignment="1">
      <alignment horizontal="center" vertical="center" wrapText="1"/>
    </xf>
    <xf numFmtId="0" fontId="7" fillId="6" borderId="16" xfId="1" applyFont="1" applyFill="1" applyBorder="1" applyAlignment="1">
      <alignment horizontal="center" vertical="center" wrapText="1"/>
    </xf>
    <xf numFmtId="0" fontId="7" fillId="6" borderId="26" xfId="1" applyFont="1" applyFill="1" applyBorder="1" applyAlignment="1">
      <alignment horizontal="center" vertical="center" wrapText="1"/>
    </xf>
    <xf numFmtId="0" fontId="27" fillId="6" borderId="4" xfId="1" applyFont="1" applyFill="1" applyBorder="1" applyAlignment="1">
      <alignment horizontal="center" vertical="center"/>
    </xf>
    <xf numFmtId="0" fontId="15" fillId="6" borderId="29" xfId="1" applyFont="1" applyFill="1" applyBorder="1" applyAlignment="1">
      <alignment horizontal="center" vertical="center"/>
    </xf>
    <xf numFmtId="0" fontId="17" fillId="6" borderId="10" xfId="1" applyFont="1" applyFill="1" applyBorder="1" applyAlignment="1">
      <alignment horizontal="center" vertical="center"/>
    </xf>
    <xf numFmtId="0" fontId="15" fillId="6" borderId="40" xfId="1" applyFont="1" applyFill="1" applyBorder="1" applyAlignment="1">
      <alignment horizontal="center" vertical="center"/>
    </xf>
    <xf numFmtId="0" fontId="17" fillId="6" borderId="39" xfId="1" applyFont="1" applyFill="1" applyBorder="1" applyAlignment="1">
      <alignment horizontal="center" vertical="center" wrapText="1"/>
    </xf>
    <xf numFmtId="0" fontId="15" fillId="6" borderId="17" xfId="1" applyFont="1" applyFill="1" applyBorder="1" applyAlignment="1">
      <alignment horizontal="center" vertical="center"/>
    </xf>
    <xf numFmtId="0" fontId="15" fillId="6" borderId="34" xfId="1" applyFont="1" applyFill="1" applyBorder="1" applyAlignment="1">
      <alignment horizontal="center" vertical="center"/>
    </xf>
    <xf numFmtId="0" fontId="15" fillId="6" borderId="18" xfId="1" applyFont="1" applyFill="1" applyBorder="1" applyAlignment="1">
      <alignment horizontal="center" vertical="center"/>
    </xf>
    <xf numFmtId="0" fontId="17" fillId="6" borderId="43" xfId="1" applyFont="1" applyFill="1" applyBorder="1" applyAlignment="1">
      <alignment horizontal="center" vertical="center" wrapText="1"/>
    </xf>
    <xf numFmtId="0" fontId="24" fillId="6" borderId="4" xfId="1" applyFont="1" applyFill="1" applyBorder="1" applyAlignment="1">
      <alignment horizontal="center" vertical="center"/>
    </xf>
    <xf numFmtId="0" fontId="1" fillId="6" borderId="42" xfId="1" applyFill="1" applyBorder="1" applyAlignment="1">
      <alignment horizontal="center" vertical="center"/>
    </xf>
    <xf numFmtId="0" fontId="7" fillId="6" borderId="41" xfId="1" applyFont="1" applyFill="1" applyBorder="1" applyAlignment="1">
      <alignment horizontal="center" vertical="center"/>
    </xf>
    <xf numFmtId="0" fontId="24" fillId="6" borderId="6" xfId="1" applyFont="1" applyFill="1" applyBorder="1" applyAlignment="1">
      <alignment horizontal="center" vertical="center"/>
    </xf>
    <xf numFmtId="0" fontId="24" fillId="6" borderId="8" xfId="1" applyFont="1" applyFill="1" applyBorder="1" applyAlignment="1">
      <alignment vertical="center"/>
    </xf>
    <xf numFmtId="0" fontId="4" fillId="4" borderId="35" xfId="1" applyFont="1" applyFill="1" applyBorder="1" applyAlignment="1">
      <alignment horizontal="center" vertical="top"/>
    </xf>
    <xf numFmtId="0" fontId="4" fillId="4" borderId="31" xfId="1" applyFont="1" applyFill="1" applyBorder="1" applyAlignment="1">
      <alignment horizontal="center" vertical="top"/>
    </xf>
    <xf numFmtId="0" fontId="4" fillId="4" borderId="31" xfId="1" applyFont="1" applyFill="1" applyBorder="1" applyAlignment="1">
      <alignment vertical="top" wrapText="1"/>
    </xf>
    <xf numFmtId="0" fontId="4" fillId="4" borderId="36" xfId="1" applyFont="1" applyFill="1" applyBorder="1" applyAlignment="1">
      <alignment vertical="center"/>
    </xf>
    <xf numFmtId="0" fontId="4" fillId="4" borderId="4" xfId="1" applyFont="1" applyFill="1" applyBorder="1" applyAlignment="1">
      <alignment vertical="center"/>
    </xf>
    <xf numFmtId="0" fontId="14" fillId="4" borderId="0" xfId="1" applyFont="1" applyFill="1" applyAlignment="1">
      <alignment horizontal="center" vertical="center"/>
    </xf>
    <xf numFmtId="0" fontId="14" fillId="4" borderId="0" xfId="1" applyFont="1" applyFill="1" applyAlignment="1">
      <alignment horizontal="left" vertical="center"/>
    </xf>
    <xf numFmtId="0" fontId="4" fillId="4" borderId="0" xfId="1" applyFont="1" applyFill="1" applyAlignment="1">
      <alignment vertical="center"/>
    </xf>
    <xf numFmtId="0" fontId="4" fillId="4" borderId="2" xfId="1" applyFont="1" applyFill="1" applyBorder="1" applyAlignment="1">
      <alignment vertical="center"/>
    </xf>
    <xf numFmtId="0" fontId="4" fillId="4" borderId="2" xfId="1" applyFont="1" applyFill="1" applyBorder="1"/>
    <xf numFmtId="0" fontId="15" fillId="4" borderId="14" xfId="1" applyFont="1" applyFill="1" applyBorder="1" applyAlignment="1">
      <alignment horizontal="center" vertical="center"/>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7" xfId="1" applyFont="1" applyFill="1" applyBorder="1" applyAlignment="1">
      <alignment vertical="top" wrapText="1"/>
    </xf>
    <xf numFmtId="0" fontId="4" fillId="4" borderId="8" xfId="1" applyFont="1" applyFill="1" applyBorder="1" applyAlignment="1">
      <alignment vertical="center"/>
    </xf>
    <xf numFmtId="0" fontId="4" fillId="3" borderId="33" xfId="1" applyFont="1" applyFill="1" applyBorder="1" applyAlignment="1">
      <alignment horizontal="center" vertical="center"/>
    </xf>
    <xf numFmtId="0" fontId="4" fillId="3" borderId="33" xfId="1" applyFont="1" applyFill="1" applyBorder="1"/>
    <xf numFmtId="0" fontId="8" fillId="3" borderId="33" xfId="1" applyFont="1" applyFill="1" applyBorder="1" applyAlignment="1">
      <alignment horizontal="right"/>
    </xf>
    <xf numFmtId="0" fontId="28" fillId="4" borderId="35" xfId="1" applyFont="1" applyFill="1" applyBorder="1" applyAlignment="1">
      <alignment horizontal="center" vertical="top"/>
    </xf>
    <xf numFmtId="0" fontId="28" fillId="4" borderId="31" xfId="1" applyFont="1" applyFill="1" applyBorder="1" applyAlignment="1">
      <alignment horizontal="center" vertical="top"/>
    </xf>
    <xf numFmtId="0" fontId="28" fillId="4" borderId="31" xfId="1" applyFont="1" applyFill="1" applyBorder="1" applyAlignment="1">
      <alignment vertical="top" wrapText="1"/>
    </xf>
    <xf numFmtId="0" fontId="28" fillId="4" borderId="36" xfId="1" applyFont="1" applyFill="1" applyBorder="1" applyAlignment="1">
      <alignment vertical="center"/>
    </xf>
    <xf numFmtId="0" fontId="28" fillId="4" borderId="4" xfId="1" applyFont="1" applyFill="1" applyBorder="1" applyAlignment="1">
      <alignment vertical="center"/>
    </xf>
    <xf numFmtId="0" fontId="28" fillId="4" borderId="2" xfId="1" applyFont="1" applyFill="1" applyBorder="1" applyAlignment="1">
      <alignment vertical="center"/>
    </xf>
    <xf numFmtId="0" fontId="29" fillId="4" borderId="4" xfId="1" applyFont="1" applyFill="1" applyBorder="1" applyAlignment="1">
      <alignment horizontal="center" vertical="center"/>
    </xf>
    <xf numFmtId="0" fontId="28" fillId="4" borderId="2" xfId="1" applyFont="1" applyFill="1" applyBorder="1"/>
    <xf numFmtId="0" fontId="30" fillId="4" borderId="4" xfId="1" applyFont="1" applyFill="1" applyBorder="1" applyAlignment="1">
      <alignment horizontal="center" vertical="center"/>
    </xf>
    <xf numFmtId="0" fontId="28" fillId="4" borderId="4" xfId="1" applyFont="1" applyFill="1" applyBorder="1" applyAlignment="1">
      <alignment horizontal="center" vertical="center"/>
    </xf>
    <xf numFmtId="0" fontId="28" fillId="4" borderId="6" xfId="1" applyFont="1" applyFill="1" applyBorder="1" applyAlignment="1">
      <alignment horizontal="center" vertical="top"/>
    </xf>
    <xf numFmtId="0" fontId="28" fillId="4" borderId="7" xfId="1" applyFont="1" applyFill="1" applyBorder="1" applyAlignment="1">
      <alignment horizontal="center" vertical="top"/>
    </xf>
    <xf numFmtId="0" fontId="28" fillId="4" borderId="7" xfId="1" applyFont="1" applyFill="1" applyBorder="1" applyAlignment="1">
      <alignment vertical="top" wrapText="1"/>
    </xf>
    <xf numFmtId="0" fontId="28" fillId="4" borderId="8" xfId="1" applyFont="1" applyFill="1" applyBorder="1" applyAlignment="1">
      <alignment vertical="center"/>
    </xf>
    <xf numFmtId="0" fontId="4" fillId="3" borderId="33" xfId="1" applyFont="1" applyFill="1" applyBorder="1" applyAlignment="1">
      <alignment horizontal="center" vertical="top"/>
    </xf>
    <xf numFmtId="0" fontId="4" fillId="3" borderId="33" xfId="1" applyFont="1" applyFill="1" applyBorder="1" applyAlignment="1">
      <alignment vertical="top" wrapText="1"/>
    </xf>
    <xf numFmtId="0" fontId="4" fillId="3" borderId="33" xfId="1" applyFont="1" applyFill="1" applyBorder="1" applyAlignment="1">
      <alignment vertical="center"/>
    </xf>
    <xf numFmtId="0" fontId="28" fillId="4" borderId="35" xfId="1" applyFont="1" applyFill="1" applyBorder="1" applyAlignment="1">
      <alignment horizontal="center" vertical="center"/>
    </xf>
    <xf numFmtId="0" fontId="1" fillId="4" borderId="31" xfId="1" applyFill="1" applyBorder="1"/>
    <xf numFmtId="0" fontId="8" fillId="4" borderId="31" xfId="1" applyFont="1" applyFill="1" applyBorder="1" applyAlignment="1">
      <alignment horizontal="right"/>
    </xf>
    <xf numFmtId="0" fontId="28" fillId="4" borderId="36" xfId="1" applyFont="1" applyFill="1" applyBorder="1"/>
    <xf numFmtId="0" fontId="1" fillId="4" borderId="4" xfId="1" applyFill="1" applyBorder="1"/>
    <xf numFmtId="0" fontId="8" fillId="4" borderId="0" xfId="1" applyFont="1" applyFill="1" applyAlignment="1">
      <alignment horizontal="right"/>
    </xf>
    <xf numFmtId="0" fontId="1" fillId="4" borderId="0" xfId="1" applyFill="1"/>
    <xf numFmtId="0" fontId="1" fillId="4" borderId="4" xfId="1" applyFill="1" applyBorder="1" applyAlignment="1">
      <alignment horizontal="left" vertical="center" wrapText="1"/>
    </xf>
    <xf numFmtId="0" fontId="6" fillId="4" borderId="6" xfId="1" applyFont="1" applyFill="1" applyBorder="1" applyAlignment="1">
      <alignment vertical="center" wrapText="1"/>
    </xf>
    <xf numFmtId="0" fontId="6" fillId="4" borderId="8" xfId="1" applyFont="1" applyFill="1" applyBorder="1" applyAlignment="1">
      <alignment vertical="center" wrapText="1"/>
    </xf>
    <xf numFmtId="0" fontId="4" fillId="3" borderId="0" xfId="1" applyFont="1" applyFill="1" applyAlignment="1">
      <alignment horizontal="center" vertical="center"/>
    </xf>
    <xf numFmtId="0" fontId="4" fillId="3" borderId="0" xfId="1" applyFont="1" applyFill="1"/>
    <xf numFmtId="0" fontId="32" fillId="3" borderId="0" xfId="1" applyFont="1" applyFill="1" applyAlignment="1">
      <alignment horizontal="left"/>
    </xf>
    <xf numFmtId="0" fontId="4" fillId="3" borderId="0" xfId="1" applyFont="1" applyFill="1" applyAlignment="1">
      <alignment horizontal="center"/>
    </xf>
    <xf numFmtId="0" fontId="4" fillId="4" borderId="35" xfId="1" applyFont="1" applyFill="1" applyBorder="1" applyAlignment="1">
      <alignment horizontal="center" vertical="center"/>
    </xf>
    <xf numFmtId="0" fontId="4" fillId="4" borderId="31" xfId="1" applyFont="1" applyFill="1" applyBorder="1" applyAlignment="1">
      <alignment horizontal="center" vertical="center"/>
    </xf>
    <xf numFmtId="0" fontId="4" fillId="4" borderId="31" xfId="1" applyFont="1" applyFill="1" applyBorder="1"/>
    <xf numFmtId="0" fontId="4" fillId="4" borderId="36" xfId="1" applyFont="1" applyFill="1" applyBorder="1"/>
    <xf numFmtId="0" fontId="4" fillId="4" borderId="4" xfId="1" applyFont="1" applyFill="1" applyBorder="1"/>
    <xf numFmtId="0" fontId="4" fillId="4" borderId="0" xfId="1" applyFont="1" applyFill="1"/>
    <xf numFmtId="0" fontId="4" fillId="4" borderId="0" xfId="1" applyFont="1" applyFill="1" applyAlignment="1">
      <alignment horizontal="left" vertical="center" wrapText="1"/>
    </xf>
    <xf numFmtId="0" fontId="34" fillId="0" borderId="0" xfId="1" applyFont="1"/>
    <xf numFmtId="0" fontId="4"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0" borderId="4" xfId="1" applyFont="1" applyBorder="1" applyAlignment="1">
      <alignment vertical="center"/>
    </xf>
    <xf numFmtId="0" fontId="7" fillId="4" borderId="0" xfId="1" applyFont="1" applyFill="1" applyAlignment="1">
      <alignment horizontal="center" vertical="center"/>
    </xf>
    <xf numFmtId="0" fontId="7" fillId="4" borderId="0" xfId="1" applyFont="1" applyFill="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4" fillId="4" borderId="6" xfId="1" applyFont="1" applyFill="1" applyBorder="1" applyAlignment="1">
      <alignment vertical="center"/>
    </xf>
    <xf numFmtId="0" fontId="4" fillId="4" borderId="7" xfId="1" applyFont="1" applyFill="1" applyBorder="1" applyAlignment="1">
      <alignment vertical="center"/>
    </xf>
    <xf numFmtId="0" fontId="1" fillId="4" borderId="35" xfId="1" applyFill="1" applyBorder="1" applyAlignment="1">
      <alignment horizontal="center" vertical="center" wrapText="1"/>
    </xf>
    <xf numFmtId="0" fontId="10" fillId="4" borderId="31" xfId="1" applyFont="1" applyFill="1" applyBorder="1" applyAlignment="1">
      <alignment vertical="center" wrapText="1"/>
    </xf>
    <xf numFmtId="0" fontId="11" fillId="4" borderId="31" xfId="1" applyFont="1" applyFill="1" applyBorder="1" applyAlignment="1">
      <alignment horizontal="center" vertical="center" wrapText="1"/>
    </xf>
    <xf numFmtId="0" fontId="5" fillId="4" borderId="31" xfId="1" applyFont="1" applyFill="1" applyBorder="1" applyAlignment="1">
      <alignment horizontal="center" vertical="center" wrapText="1"/>
    </xf>
    <xf numFmtId="165" fontId="1" fillId="4" borderId="31" xfId="1" applyNumberFormat="1" applyFill="1" applyBorder="1" applyAlignment="1">
      <alignment horizontal="center" vertical="center" wrapText="1"/>
    </xf>
    <xf numFmtId="0" fontId="1" fillId="4" borderId="36" xfId="1" applyFill="1" applyBorder="1" applyAlignment="1">
      <alignment vertical="center"/>
    </xf>
    <xf numFmtId="0" fontId="1" fillId="4" borderId="31" xfId="1" applyFill="1" applyBorder="1" applyAlignment="1">
      <alignment horizontal="center" vertical="center"/>
    </xf>
    <xf numFmtId="164" fontId="16" fillId="4" borderId="54" xfId="1" applyNumberFormat="1" applyFont="1" applyFill="1" applyBorder="1" applyAlignment="1">
      <alignment horizontal="center" vertical="center"/>
    </xf>
    <xf numFmtId="0" fontId="7" fillId="4" borderId="56" xfId="1" applyFont="1" applyFill="1" applyBorder="1" applyAlignment="1">
      <alignment horizontal="center" vertical="center" wrapText="1"/>
    </xf>
    <xf numFmtId="164" fontId="18" fillId="4" borderId="58" xfId="1" applyNumberFormat="1" applyFont="1" applyFill="1" applyBorder="1" applyAlignment="1">
      <alignment horizontal="center" vertical="center"/>
    </xf>
    <xf numFmtId="164" fontId="18" fillId="4" borderId="51" xfId="1" applyNumberFormat="1" applyFont="1" applyFill="1" applyBorder="1" applyAlignment="1">
      <alignment horizontal="center" vertical="center"/>
    </xf>
    <xf numFmtId="164" fontId="18" fillId="4" borderId="53" xfId="1" applyNumberFormat="1" applyFont="1" applyFill="1" applyBorder="1" applyAlignment="1">
      <alignment horizontal="center" vertical="center"/>
    </xf>
    <xf numFmtId="0" fontId="3" fillId="4" borderId="0" xfId="1" applyFont="1" applyFill="1" applyAlignment="1">
      <alignment horizontal="center" vertical="center"/>
    </xf>
    <xf numFmtId="0" fontId="1" fillId="4" borderId="4" xfId="1" applyFill="1" applyBorder="1" applyAlignment="1">
      <alignment horizontal="center" vertical="center"/>
    </xf>
    <xf numFmtId="3" fontId="16" fillId="4" borderId="20" xfId="1" applyNumberFormat="1" applyFont="1" applyFill="1" applyBorder="1" applyAlignment="1">
      <alignment horizontal="center" vertical="center"/>
    </xf>
    <xf numFmtId="3" fontId="16" fillId="4" borderId="19" xfId="1" applyNumberFormat="1" applyFont="1" applyFill="1" applyBorder="1" applyAlignment="1">
      <alignment horizontal="center" vertical="center"/>
    </xf>
    <xf numFmtId="164" fontId="16" fillId="4" borderId="23" xfId="1" applyNumberFormat="1" applyFont="1" applyFill="1" applyBorder="1" applyAlignment="1">
      <alignment horizontal="center" vertical="center"/>
    </xf>
    <xf numFmtId="0" fontId="7" fillId="4" borderId="16" xfId="1" applyFont="1" applyFill="1" applyBorder="1" applyAlignment="1">
      <alignment horizontal="center" vertical="center" wrapText="1"/>
    </xf>
    <xf numFmtId="0" fontId="7" fillId="4" borderId="26" xfId="1" applyFont="1" applyFill="1" applyBorder="1" applyAlignment="1">
      <alignment horizontal="center" vertical="center" wrapText="1"/>
    </xf>
    <xf numFmtId="0" fontId="6" fillId="4" borderId="7" xfId="1" applyFont="1" applyFill="1" applyBorder="1" applyAlignment="1">
      <alignment horizontal="left" vertical="center" wrapText="1"/>
    </xf>
    <xf numFmtId="3" fontId="18" fillId="2" borderId="14" xfId="1" applyNumberFormat="1" applyFont="1" applyFill="1" applyBorder="1" applyAlignment="1" applyProtection="1">
      <alignment horizontal="center" vertical="center"/>
      <protection locked="0"/>
    </xf>
    <xf numFmtId="3" fontId="18" fillId="2" borderId="15" xfId="1" applyNumberFormat="1" applyFont="1" applyFill="1" applyBorder="1" applyAlignment="1" applyProtection="1">
      <alignment horizontal="center" vertical="center"/>
      <protection locked="0"/>
    </xf>
    <xf numFmtId="164" fontId="18" fillId="5" borderId="52" xfId="1" applyNumberFormat="1" applyFont="1" applyFill="1" applyBorder="1" applyAlignment="1" applyProtection="1">
      <alignment horizontal="center" vertical="center"/>
      <protection locked="0"/>
    </xf>
    <xf numFmtId="164" fontId="18" fillId="5" borderId="38" xfId="1" applyNumberFormat="1" applyFont="1" applyFill="1" applyBorder="1" applyAlignment="1" applyProtection="1">
      <alignment horizontal="center" vertical="center"/>
      <protection locked="0"/>
    </xf>
    <xf numFmtId="3" fontId="18" fillId="2" borderId="17" xfId="1" applyNumberFormat="1" applyFont="1" applyFill="1" applyBorder="1" applyAlignment="1" applyProtection="1">
      <alignment horizontal="center" vertical="center"/>
      <protection locked="0"/>
    </xf>
    <xf numFmtId="3" fontId="18" fillId="2" borderId="9" xfId="1" applyNumberFormat="1" applyFont="1" applyFill="1" applyBorder="1" applyAlignment="1" applyProtection="1">
      <alignment horizontal="center" vertical="center"/>
      <protection locked="0"/>
    </xf>
    <xf numFmtId="164" fontId="18" fillId="5" borderId="51" xfId="1" applyNumberFormat="1" applyFont="1" applyFill="1" applyBorder="1" applyAlignment="1" applyProtection="1">
      <alignment horizontal="center" vertical="center"/>
      <protection locked="0"/>
    </xf>
    <xf numFmtId="164" fontId="18" fillId="5" borderId="21" xfId="1" applyNumberFormat="1" applyFont="1" applyFill="1" applyBorder="1" applyAlignment="1" applyProtection="1">
      <alignment horizontal="center" vertical="center"/>
      <protection locked="0"/>
    </xf>
    <xf numFmtId="3" fontId="18" fillId="2" borderId="18" xfId="1" applyNumberFormat="1" applyFont="1" applyFill="1" applyBorder="1" applyAlignment="1" applyProtection="1">
      <alignment horizontal="center" vertical="center"/>
      <protection locked="0"/>
    </xf>
    <xf numFmtId="3" fontId="18" fillId="2" borderId="12" xfId="1" applyNumberFormat="1" applyFont="1" applyFill="1" applyBorder="1" applyAlignment="1" applyProtection="1">
      <alignment horizontal="center" vertical="center"/>
      <protection locked="0"/>
    </xf>
    <xf numFmtId="164" fontId="18" fillId="5" borderId="53" xfId="1" applyNumberFormat="1" applyFont="1" applyFill="1" applyBorder="1" applyAlignment="1" applyProtection="1">
      <alignment horizontal="center" vertical="center"/>
      <protection locked="0"/>
    </xf>
    <xf numFmtId="164" fontId="18" fillId="5" borderId="22" xfId="1" applyNumberFormat="1" applyFont="1" applyFill="1" applyBorder="1" applyAlignment="1" applyProtection="1">
      <alignment horizontal="center" vertical="center"/>
      <protection locked="0"/>
    </xf>
    <xf numFmtId="3" fontId="18" fillId="2" borderId="24" xfId="1" applyNumberFormat="1" applyFont="1" applyFill="1" applyBorder="1" applyAlignment="1" applyProtection="1">
      <alignment horizontal="center" vertical="center"/>
      <protection locked="0"/>
    </xf>
    <xf numFmtId="3" fontId="18" fillId="2" borderId="13" xfId="1" applyNumberFormat="1" applyFont="1" applyFill="1" applyBorder="1" applyAlignment="1" applyProtection="1">
      <alignment horizontal="center" vertical="center"/>
      <protection locked="0"/>
    </xf>
    <xf numFmtId="164" fontId="4" fillId="0" borderId="0" xfId="1" applyNumberFormat="1" applyFont="1" applyProtection="1">
      <protection locked="0"/>
    </xf>
    <xf numFmtId="0" fontId="1" fillId="3" borderId="61" xfId="1" applyFill="1" applyBorder="1" applyAlignment="1" applyProtection="1">
      <alignment vertical="center"/>
      <protection locked="0"/>
    </xf>
    <xf numFmtId="0" fontId="18" fillId="3" borderId="11" xfId="1" applyFont="1" applyFill="1" applyBorder="1" applyAlignment="1" applyProtection="1">
      <alignment vertical="center"/>
      <protection locked="0"/>
    </xf>
    <xf numFmtId="0" fontId="18" fillId="3" borderId="62" xfId="1" applyFont="1" applyFill="1" applyBorder="1" applyAlignment="1" applyProtection="1">
      <alignment vertical="center"/>
      <protection locked="0"/>
    </xf>
    <xf numFmtId="0" fontId="1" fillId="3" borderId="55" xfId="1" applyFill="1" applyBorder="1" applyAlignment="1" applyProtection="1">
      <alignment vertical="center"/>
      <protection locked="0"/>
    </xf>
    <xf numFmtId="0" fontId="22" fillId="3" borderId="0" xfId="1" applyFont="1" applyFill="1" applyProtection="1">
      <protection locked="0"/>
    </xf>
    <xf numFmtId="0" fontId="19" fillId="3" borderId="0" xfId="1" applyFont="1" applyFill="1" applyAlignment="1" applyProtection="1">
      <alignment vertical="center"/>
      <protection locked="0"/>
    </xf>
    <xf numFmtId="0" fontId="19" fillId="3" borderId="60" xfId="1" applyFont="1" applyFill="1" applyBorder="1" applyAlignment="1" applyProtection="1">
      <alignment vertical="center"/>
      <protection locked="0"/>
    </xf>
    <xf numFmtId="0" fontId="18" fillId="3" borderId="55" xfId="1" applyFont="1" applyFill="1" applyBorder="1" applyAlignment="1" applyProtection="1">
      <alignment vertical="center"/>
      <protection locked="0"/>
    </xf>
    <xf numFmtId="0" fontId="18" fillId="3" borderId="0" xfId="1" applyFont="1" applyFill="1" applyAlignment="1" applyProtection="1">
      <alignment vertical="center"/>
      <protection locked="0"/>
    </xf>
    <xf numFmtId="0" fontId="18" fillId="3" borderId="60" xfId="1" applyFont="1" applyFill="1" applyBorder="1" applyAlignment="1" applyProtection="1">
      <alignment vertical="center"/>
      <protection locked="0"/>
    </xf>
    <xf numFmtId="0" fontId="18" fillId="3" borderId="55" xfId="1" applyFont="1" applyFill="1" applyBorder="1" applyProtection="1">
      <protection locked="0"/>
    </xf>
    <xf numFmtId="0" fontId="18" fillId="3" borderId="0" xfId="1" applyFont="1" applyFill="1" applyProtection="1">
      <protection locked="0"/>
    </xf>
    <xf numFmtId="0" fontId="18" fillId="3" borderId="60" xfId="1" applyFont="1" applyFill="1" applyBorder="1" applyProtection="1">
      <protection locked="0"/>
    </xf>
    <xf numFmtId="0" fontId="1" fillId="3" borderId="58" xfId="1" applyFill="1" applyBorder="1" applyAlignment="1" applyProtection="1">
      <alignment vertical="center"/>
      <protection locked="0"/>
    </xf>
    <xf numFmtId="0" fontId="1" fillId="3" borderId="1" xfId="1" applyFill="1" applyBorder="1" applyAlignment="1" applyProtection="1">
      <alignment vertical="center"/>
      <protection locked="0"/>
    </xf>
    <xf numFmtId="0" fontId="1" fillId="3" borderId="63" xfId="1" applyFill="1" applyBorder="1" applyAlignment="1" applyProtection="1">
      <alignment vertical="center"/>
      <protection locked="0"/>
    </xf>
    <xf numFmtId="0" fontId="1" fillId="0" borderId="0" xfId="0" applyFont="1"/>
    <xf numFmtId="0" fontId="34" fillId="0" borderId="0" xfId="1" applyFont="1" applyAlignment="1">
      <alignment horizontal="center" vertical="center"/>
    </xf>
    <xf numFmtId="0" fontId="4" fillId="0" borderId="0" xfId="1" applyFont="1" applyAlignment="1">
      <alignment horizontal="center" vertical="center"/>
    </xf>
    <xf numFmtId="0" fontId="1" fillId="0" borderId="0" xfId="1" applyAlignment="1">
      <alignment horizontal="center" vertical="center"/>
    </xf>
    <xf numFmtId="3" fontId="4" fillId="0" borderId="0" xfId="1" applyNumberFormat="1" applyFont="1" applyAlignment="1" applyProtection="1">
      <alignment vertical="center"/>
      <protection locked="0"/>
    </xf>
    <xf numFmtId="0" fontId="1" fillId="4" borderId="74" xfId="1" applyFill="1" applyBorder="1" applyAlignment="1">
      <alignment horizontal="left" vertical="center" wrapText="1"/>
    </xf>
    <xf numFmtId="0" fontId="1" fillId="4" borderId="76" xfId="1" applyFill="1" applyBorder="1" applyAlignment="1">
      <alignment horizontal="left" vertical="center" wrapText="1"/>
    </xf>
    <xf numFmtId="0" fontId="1" fillId="4" borderId="70" xfId="1" applyFill="1" applyBorder="1" applyAlignment="1">
      <alignment horizontal="left" vertical="center"/>
    </xf>
    <xf numFmtId="0" fontId="1" fillId="4" borderId="71" xfId="1" applyFill="1" applyBorder="1" applyAlignment="1">
      <alignment horizontal="left" vertical="center"/>
    </xf>
    <xf numFmtId="0" fontId="1" fillId="4" borderId="70" xfId="1" applyFill="1" applyBorder="1" applyAlignment="1">
      <alignment vertical="center"/>
    </xf>
    <xf numFmtId="0" fontId="1" fillId="4" borderId="71" xfId="1" applyFill="1" applyBorder="1" applyAlignment="1">
      <alignment vertical="center"/>
    </xf>
    <xf numFmtId="0" fontId="1" fillId="4" borderId="74" xfId="1" applyFill="1" applyBorder="1" applyAlignment="1">
      <alignment vertical="center"/>
    </xf>
    <xf numFmtId="0" fontId="1" fillId="4" borderId="76" xfId="1" applyFill="1" applyBorder="1" applyAlignment="1">
      <alignment vertical="center"/>
    </xf>
    <xf numFmtId="0" fontId="1" fillId="4" borderId="47" xfId="1" applyFill="1" applyBorder="1" applyAlignment="1">
      <alignment vertical="center"/>
    </xf>
    <xf numFmtId="0" fontId="1" fillId="4" borderId="39" xfId="1" applyFill="1" applyBorder="1" applyAlignment="1">
      <alignment vertical="center"/>
    </xf>
    <xf numFmtId="0" fontId="7" fillId="4" borderId="45" xfId="1" applyFont="1" applyFill="1" applyBorder="1" applyAlignment="1">
      <alignment vertical="center"/>
    </xf>
    <xf numFmtId="0" fontId="7" fillId="4" borderId="46" xfId="1" applyFont="1" applyFill="1" applyBorder="1" applyAlignment="1">
      <alignment vertical="center"/>
    </xf>
    <xf numFmtId="0" fontId="7" fillId="4" borderId="42" xfId="1" applyFont="1" applyFill="1" applyBorder="1" applyAlignment="1">
      <alignment vertical="center"/>
    </xf>
    <xf numFmtId="0" fontId="7" fillId="4" borderId="80" xfId="1" applyFont="1" applyFill="1" applyBorder="1" applyAlignment="1">
      <alignment vertical="center"/>
    </xf>
    <xf numFmtId="0" fontId="7" fillId="4" borderId="94" xfId="1" applyFont="1" applyFill="1" applyBorder="1" applyAlignment="1">
      <alignment vertical="center"/>
    </xf>
    <xf numFmtId="0" fontId="7" fillId="4" borderId="95" xfId="1" applyFont="1" applyFill="1" applyBorder="1" applyAlignment="1">
      <alignment vertical="center"/>
    </xf>
    <xf numFmtId="0" fontId="6" fillId="4" borderId="7" xfId="1" applyFont="1" applyFill="1" applyBorder="1" applyAlignment="1">
      <alignment vertical="center" wrapText="1"/>
    </xf>
    <xf numFmtId="0" fontId="1" fillId="4" borderId="4" xfId="1" applyFill="1" applyBorder="1" applyAlignment="1">
      <alignment horizontal="left" vertical="center"/>
    </xf>
    <xf numFmtId="0" fontId="1" fillId="4" borderId="0" xfId="1" applyFill="1" applyAlignment="1">
      <alignment horizontal="left" vertical="center"/>
    </xf>
    <xf numFmtId="0" fontId="18" fillId="4" borderId="55" xfId="1" applyFont="1" applyFill="1" applyBorder="1" applyAlignment="1" applyProtection="1">
      <alignment vertical="center" wrapText="1"/>
      <protection locked="0"/>
    </xf>
    <xf numFmtId="0" fontId="1" fillId="4" borderId="70" xfId="1" applyFill="1" applyBorder="1" applyAlignment="1">
      <alignment horizontal="left" vertical="center" wrapText="1"/>
    </xf>
    <xf numFmtId="0" fontId="1" fillId="4" borderId="71" xfId="1" applyFill="1" applyBorder="1" applyAlignment="1">
      <alignment horizontal="left" vertical="center" wrapText="1"/>
    </xf>
    <xf numFmtId="0" fontId="1" fillId="4" borderId="114" xfId="1" applyFill="1" applyBorder="1"/>
    <xf numFmtId="0" fontId="7" fillId="4" borderId="100" xfId="1" applyFont="1" applyFill="1" applyBorder="1" applyAlignment="1">
      <alignment vertical="center"/>
    </xf>
    <xf numFmtId="0" fontId="6" fillId="4" borderId="7" xfId="1" applyFont="1" applyFill="1" applyBorder="1" applyAlignment="1">
      <alignment horizontal="left" vertical="center"/>
    </xf>
    <xf numFmtId="0" fontId="6" fillId="4" borderId="7" xfId="1" applyFont="1" applyFill="1" applyBorder="1" applyAlignment="1">
      <alignment horizontal="center" vertical="center"/>
    </xf>
    <xf numFmtId="0" fontId="6" fillId="4" borderId="7" xfId="1" applyFont="1" applyFill="1" applyBorder="1"/>
    <xf numFmtId="0" fontId="42" fillId="4" borderId="7" xfId="1" applyFont="1" applyFill="1" applyBorder="1" applyAlignment="1">
      <alignment horizontal="right"/>
    </xf>
    <xf numFmtId="0" fontId="6" fillId="4" borderId="8" xfId="1" applyFont="1" applyFill="1" applyBorder="1"/>
    <xf numFmtId="0" fontId="6" fillId="4" borderId="6" xfId="1" applyFont="1" applyFill="1" applyBorder="1" applyAlignment="1">
      <alignment horizontal="left" vertical="center"/>
    </xf>
    <xf numFmtId="0" fontId="18" fillId="4" borderId="0" xfId="1" applyFont="1" applyFill="1" applyAlignment="1">
      <alignment horizontal="left" vertical="center" wrapText="1"/>
    </xf>
    <xf numFmtId="0" fontId="18" fillId="4" borderId="0" xfId="1" applyFont="1" applyFill="1" applyAlignment="1">
      <alignment vertical="top" wrapText="1"/>
    </xf>
    <xf numFmtId="0" fontId="18" fillId="4" borderId="0" xfId="1" applyFont="1" applyFill="1" applyAlignment="1">
      <alignment vertical="center" wrapText="1"/>
    </xf>
    <xf numFmtId="0" fontId="19" fillId="4" borderId="0" xfId="1" applyFont="1" applyFill="1" applyAlignment="1">
      <alignment vertical="center" wrapText="1"/>
    </xf>
    <xf numFmtId="0" fontId="18" fillId="4" borderId="0" xfId="1" applyFont="1" applyFill="1" applyAlignment="1" applyProtection="1">
      <alignment vertical="center" wrapText="1"/>
      <protection locked="0"/>
    </xf>
    <xf numFmtId="0" fontId="19" fillId="4" borderId="0" xfId="1" applyFont="1" applyFill="1" applyAlignment="1">
      <alignment horizontal="right" vertical="center" wrapText="1"/>
    </xf>
    <xf numFmtId="0" fontId="18" fillId="4" borderId="55" xfId="1" applyFont="1" applyFill="1" applyBorder="1" applyAlignment="1">
      <alignment vertical="center" wrapText="1"/>
    </xf>
    <xf numFmtId="3" fontId="18" fillId="12" borderId="14" xfId="1" applyNumberFormat="1" applyFont="1" applyFill="1" applyBorder="1" applyAlignment="1">
      <alignment horizontal="center" vertical="center"/>
    </xf>
    <xf numFmtId="3" fontId="18" fillId="12" borderId="15" xfId="1" applyNumberFormat="1" applyFont="1" applyFill="1" applyBorder="1" applyAlignment="1">
      <alignment horizontal="center" vertical="center"/>
    </xf>
    <xf numFmtId="164" fontId="18" fillId="13" borderId="52" xfId="1" applyNumberFormat="1" applyFont="1" applyFill="1" applyBorder="1" applyAlignment="1">
      <alignment horizontal="center" vertical="center"/>
    </xf>
    <xf numFmtId="164" fontId="18" fillId="13" borderId="38" xfId="1" applyNumberFormat="1" applyFont="1" applyFill="1" applyBorder="1" applyAlignment="1">
      <alignment horizontal="center" vertical="center"/>
    </xf>
    <xf numFmtId="3" fontId="18" fillId="12" borderId="17" xfId="1" applyNumberFormat="1" applyFont="1" applyFill="1" applyBorder="1" applyAlignment="1">
      <alignment horizontal="center" vertical="center"/>
    </xf>
    <xf numFmtId="3" fontId="18" fillId="12" borderId="9" xfId="1" applyNumberFormat="1" applyFont="1" applyFill="1" applyBorder="1" applyAlignment="1">
      <alignment horizontal="center" vertical="center"/>
    </xf>
    <xf numFmtId="164" fontId="18" fillId="13" borderId="51" xfId="1" applyNumberFormat="1" applyFont="1" applyFill="1" applyBorder="1" applyAlignment="1">
      <alignment horizontal="center" vertical="center"/>
    </xf>
    <xf numFmtId="164" fontId="18" fillId="13" borderId="21" xfId="1" applyNumberFormat="1" applyFont="1" applyFill="1" applyBorder="1" applyAlignment="1">
      <alignment horizontal="center" vertical="center"/>
    </xf>
    <xf numFmtId="3" fontId="18" fillId="12" borderId="18" xfId="1" applyNumberFormat="1" applyFont="1" applyFill="1" applyBorder="1" applyAlignment="1">
      <alignment horizontal="center" vertical="center"/>
    </xf>
    <xf numFmtId="3" fontId="18" fillId="12" borderId="12" xfId="1" applyNumberFormat="1" applyFont="1" applyFill="1" applyBorder="1" applyAlignment="1">
      <alignment horizontal="center" vertical="center"/>
    </xf>
    <xf numFmtId="164" fontId="18" fillId="13" borderId="53" xfId="1" applyNumberFormat="1" applyFont="1" applyFill="1" applyBorder="1" applyAlignment="1">
      <alignment horizontal="center" vertical="center"/>
    </xf>
    <xf numFmtId="164" fontId="18" fillId="13" borderId="22" xfId="1" applyNumberFormat="1" applyFont="1" applyFill="1" applyBorder="1" applyAlignment="1">
      <alignment horizontal="center" vertical="center"/>
    </xf>
    <xf numFmtId="0" fontId="3" fillId="4" borderId="0" xfId="1" applyFont="1" applyFill="1" applyAlignment="1">
      <alignment horizontal="left"/>
    </xf>
    <xf numFmtId="0" fontId="3" fillId="6" borderId="0" xfId="1" applyFont="1" applyFill="1" applyAlignment="1">
      <alignment horizontal="left"/>
    </xf>
    <xf numFmtId="0" fontId="6" fillId="4" borderId="0" xfId="1" applyFont="1" applyFill="1" applyAlignment="1">
      <alignment vertical="center" wrapText="1"/>
    </xf>
    <xf numFmtId="0" fontId="45" fillId="4" borderId="0" xfId="1" applyFont="1" applyFill="1" applyAlignment="1">
      <alignment vertical="center" wrapText="1"/>
    </xf>
    <xf numFmtId="3" fontId="47" fillId="2" borderId="14" xfId="1" applyNumberFormat="1" applyFont="1" applyFill="1" applyBorder="1" applyAlignment="1" applyProtection="1">
      <alignment horizontal="center" vertical="center"/>
      <protection locked="0"/>
    </xf>
    <xf numFmtId="3" fontId="47" fillId="2" borderId="15" xfId="1" applyNumberFormat="1" applyFont="1" applyFill="1" applyBorder="1" applyAlignment="1" applyProtection="1">
      <alignment horizontal="center" vertical="center"/>
      <protection locked="0"/>
    </xf>
    <xf numFmtId="164" fontId="47" fillId="5" borderId="52" xfId="1" applyNumberFormat="1" applyFont="1" applyFill="1" applyBorder="1" applyAlignment="1" applyProtection="1">
      <alignment horizontal="center" vertical="center"/>
      <protection locked="0"/>
    </xf>
    <xf numFmtId="3" fontId="47" fillId="2" borderId="17" xfId="1" applyNumberFormat="1" applyFont="1" applyFill="1" applyBorder="1" applyAlignment="1" applyProtection="1">
      <alignment horizontal="center" vertical="center"/>
      <protection locked="0"/>
    </xf>
    <xf numFmtId="3" fontId="47" fillId="2" borderId="9" xfId="1" applyNumberFormat="1" applyFont="1" applyFill="1" applyBorder="1" applyAlignment="1" applyProtection="1">
      <alignment horizontal="center" vertical="center"/>
      <protection locked="0"/>
    </xf>
    <xf numFmtId="164" fontId="47" fillId="5" borderId="51" xfId="1" applyNumberFormat="1" applyFont="1" applyFill="1" applyBorder="1" applyAlignment="1" applyProtection="1">
      <alignment horizontal="center" vertical="center"/>
      <protection locked="0"/>
    </xf>
    <xf numFmtId="3" fontId="47" fillId="2" borderId="18" xfId="1" applyNumberFormat="1" applyFont="1" applyFill="1" applyBorder="1" applyAlignment="1" applyProtection="1">
      <alignment horizontal="center" vertical="center"/>
      <protection locked="0"/>
    </xf>
    <xf numFmtId="3" fontId="47" fillId="2" borderId="12" xfId="1" applyNumberFormat="1" applyFont="1" applyFill="1" applyBorder="1" applyAlignment="1" applyProtection="1">
      <alignment horizontal="center" vertical="center"/>
      <protection locked="0"/>
    </xf>
    <xf numFmtId="164" fontId="47" fillId="5" borderId="53" xfId="1" applyNumberFormat="1" applyFont="1" applyFill="1" applyBorder="1" applyAlignment="1" applyProtection="1">
      <alignment horizontal="center" vertical="center"/>
      <protection locked="0"/>
    </xf>
    <xf numFmtId="3" fontId="0" fillId="0" borderId="0" xfId="0" applyNumberFormat="1" applyAlignment="1">
      <alignment horizontal="center"/>
    </xf>
    <xf numFmtId="0" fontId="0" fillId="0" borderId="0" xfId="0" applyAlignment="1">
      <alignment horizontal="center"/>
    </xf>
    <xf numFmtId="0" fontId="40" fillId="3" borderId="35" xfId="1" applyFont="1" applyFill="1" applyBorder="1" applyAlignment="1">
      <alignment horizontal="center" vertical="center"/>
    </xf>
    <xf numFmtId="0" fontId="40" fillId="3" borderId="31" xfId="1" applyFont="1" applyFill="1" applyBorder="1" applyAlignment="1">
      <alignment horizontal="center" vertical="center"/>
    </xf>
    <xf numFmtId="0" fontId="40" fillId="3" borderId="36" xfId="1" applyFont="1" applyFill="1" applyBorder="1" applyAlignment="1">
      <alignment horizontal="center" vertical="center"/>
    </xf>
    <xf numFmtId="0" fontId="40" fillId="3" borderId="6" xfId="1" applyFont="1" applyFill="1" applyBorder="1" applyAlignment="1">
      <alignment horizontal="center" vertical="center"/>
    </xf>
    <xf numFmtId="0" fontId="40" fillId="3" borderId="7" xfId="1" applyFont="1" applyFill="1" applyBorder="1" applyAlignment="1">
      <alignment horizontal="center" vertical="center"/>
    </xf>
    <xf numFmtId="0" fontId="40" fillId="3" borderId="8" xfId="1" applyFont="1" applyFill="1" applyBorder="1" applyAlignment="1">
      <alignment horizontal="center" vertical="center"/>
    </xf>
    <xf numFmtId="0" fontId="1" fillId="3" borderId="33" xfId="1" applyFill="1" applyBorder="1" applyAlignment="1">
      <alignment horizontal="center" vertical="center"/>
    </xf>
    <xf numFmtId="2" fontId="1" fillId="0" borderId="51" xfId="1" applyNumberFormat="1" applyBorder="1" applyAlignment="1">
      <alignment horizontal="left" vertical="center" wrapText="1"/>
    </xf>
    <xf numFmtId="2" fontId="1" fillId="0" borderId="39" xfId="1" applyNumberFormat="1" applyBorder="1" applyAlignment="1">
      <alignment horizontal="left" vertical="center" wrapText="1"/>
    </xf>
    <xf numFmtId="2" fontId="1" fillId="0" borderId="50" xfId="1" applyNumberFormat="1" applyBorder="1" applyAlignment="1">
      <alignment horizontal="left" vertical="center" wrapText="1"/>
    </xf>
    <xf numFmtId="0" fontId="39" fillId="4" borderId="35" xfId="1" applyFont="1" applyFill="1" applyBorder="1" applyAlignment="1">
      <alignment horizontal="left" vertical="top" wrapText="1"/>
    </xf>
    <xf numFmtId="0" fontId="39" fillId="4" borderId="31" xfId="1" applyFont="1" applyFill="1" applyBorder="1" applyAlignment="1">
      <alignment horizontal="left" vertical="top" wrapText="1"/>
    </xf>
    <xf numFmtId="0" fontId="39" fillId="4" borderId="36" xfId="1" applyFont="1" applyFill="1" applyBorder="1" applyAlignment="1">
      <alignment horizontal="left" vertical="top" wrapText="1"/>
    </xf>
    <xf numFmtId="0" fontId="39" fillId="4" borderId="4" xfId="1" applyFont="1" applyFill="1" applyBorder="1" applyAlignment="1">
      <alignment horizontal="left" vertical="top" wrapText="1"/>
    </xf>
    <xf numFmtId="0" fontId="39" fillId="4" borderId="0" xfId="1" applyFont="1" applyFill="1" applyAlignment="1">
      <alignment horizontal="left" vertical="top" wrapText="1"/>
    </xf>
    <xf numFmtId="0" fontId="39" fillId="4" borderId="2" xfId="1" applyFont="1" applyFill="1" applyBorder="1" applyAlignment="1">
      <alignment horizontal="left" vertical="top" wrapText="1"/>
    </xf>
    <xf numFmtId="0" fontId="39" fillId="4" borderId="6" xfId="1" applyFont="1" applyFill="1" applyBorder="1" applyAlignment="1">
      <alignment horizontal="left" vertical="top" wrapText="1"/>
    </xf>
    <xf numFmtId="0" fontId="39" fillId="4" borderId="7" xfId="1" applyFont="1" applyFill="1" applyBorder="1" applyAlignment="1">
      <alignment horizontal="left" vertical="top" wrapText="1"/>
    </xf>
    <xf numFmtId="0" fontId="39" fillId="4" borderId="8" xfId="1" applyFont="1" applyFill="1" applyBorder="1" applyAlignment="1">
      <alignment horizontal="left" vertical="top" wrapText="1"/>
    </xf>
    <xf numFmtId="0" fontId="1" fillId="4" borderId="31" xfId="1" applyFill="1" applyBorder="1" applyAlignment="1">
      <alignment horizontal="center" vertical="center"/>
    </xf>
    <xf numFmtId="0" fontId="1" fillId="4" borderId="36" xfId="1" applyFill="1" applyBorder="1" applyAlignment="1">
      <alignment horizontal="center" vertical="center"/>
    </xf>
    <xf numFmtId="2" fontId="2" fillId="0" borderId="51" xfId="1" applyNumberFormat="1" applyFont="1" applyBorder="1" applyAlignment="1">
      <alignment horizontal="center" vertical="center" wrapText="1"/>
    </xf>
    <xf numFmtId="2" fontId="2" fillId="0" borderId="39" xfId="1" applyNumberFormat="1" applyFont="1" applyBorder="1" applyAlignment="1">
      <alignment horizontal="center" vertical="center" wrapText="1"/>
    </xf>
    <xf numFmtId="2" fontId="2" fillId="0" borderId="50" xfId="1" applyNumberFormat="1" applyFont="1" applyBorder="1" applyAlignment="1">
      <alignment horizontal="center" vertical="center" wrapText="1"/>
    </xf>
    <xf numFmtId="2" fontId="19" fillId="0" borderId="64" xfId="1" applyNumberFormat="1" applyFont="1" applyBorder="1" applyAlignment="1">
      <alignment horizontal="center" vertical="center" wrapText="1"/>
    </xf>
    <xf numFmtId="2" fontId="20" fillId="0" borderId="61" xfId="1" applyNumberFormat="1" applyFont="1" applyBorder="1" applyAlignment="1">
      <alignment horizontal="center" vertical="center" wrapText="1"/>
    </xf>
    <xf numFmtId="2" fontId="20" fillId="0" borderId="11" xfId="1" applyNumberFormat="1" applyFont="1" applyBorder="1" applyAlignment="1">
      <alignment horizontal="center" vertical="center" wrapText="1"/>
    </xf>
    <xf numFmtId="2" fontId="20" fillId="0" borderId="62" xfId="1" applyNumberFormat="1" applyFont="1" applyBorder="1" applyAlignment="1">
      <alignment horizontal="center" vertical="center" wrapText="1"/>
    </xf>
    <xf numFmtId="2" fontId="33" fillId="0" borderId="61" xfId="1" applyNumberFormat="1" applyFont="1" applyBorder="1" applyAlignment="1">
      <alignment horizontal="center" vertical="center" wrapText="1"/>
    </xf>
    <xf numFmtId="2" fontId="33" fillId="0" borderId="11" xfId="1" applyNumberFormat="1" applyFont="1" applyBorder="1" applyAlignment="1">
      <alignment horizontal="center" vertical="center" wrapText="1"/>
    </xf>
    <xf numFmtId="2" fontId="33" fillId="0" borderId="62" xfId="1" applyNumberFormat="1" applyFont="1" applyBorder="1" applyAlignment="1">
      <alignment horizontal="center" vertical="center" wrapText="1"/>
    </xf>
    <xf numFmtId="164" fontId="16" fillId="4" borderId="79" xfId="1" applyNumberFormat="1" applyFont="1" applyFill="1" applyBorder="1" applyAlignment="1">
      <alignment horizontal="center" vertical="center"/>
    </xf>
    <xf numFmtId="164" fontId="16" fillId="4" borderId="43" xfId="1" applyNumberFormat="1" applyFont="1" applyFill="1" applyBorder="1" applyAlignment="1">
      <alignment horizontal="center" vertical="center"/>
    </xf>
    <xf numFmtId="164" fontId="16" fillId="4" borderId="53" xfId="1" applyNumberFormat="1" applyFont="1" applyFill="1" applyBorder="1" applyAlignment="1">
      <alignment horizontal="center" vertical="center"/>
    </xf>
    <xf numFmtId="164" fontId="16" fillId="4" borderId="44" xfId="1" applyNumberFormat="1" applyFont="1" applyFill="1" applyBorder="1" applyAlignment="1">
      <alignment horizontal="center" vertical="center"/>
    </xf>
    <xf numFmtId="164" fontId="16" fillId="4" borderId="99" xfId="1" applyNumberFormat="1" applyFont="1" applyFill="1" applyBorder="1" applyAlignment="1">
      <alignment horizontal="center" vertical="center"/>
    </xf>
    <xf numFmtId="164" fontId="16" fillId="4" borderId="41" xfId="1" applyNumberFormat="1" applyFont="1" applyFill="1" applyBorder="1" applyAlignment="1">
      <alignment horizontal="center" vertical="center"/>
    </xf>
    <xf numFmtId="164" fontId="16" fillId="4" borderId="80" xfId="1" applyNumberFormat="1" applyFont="1" applyFill="1" applyBorder="1" applyAlignment="1">
      <alignment horizontal="center" vertical="center"/>
    </xf>
    <xf numFmtId="164" fontId="16" fillId="4" borderId="42" xfId="1" applyNumberFormat="1" applyFont="1" applyFill="1" applyBorder="1" applyAlignment="1">
      <alignment horizontal="center" vertical="center"/>
    </xf>
    <xf numFmtId="3" fontId="18" fillId="4" borderId="85" xfId="1" applyNumberFormat="1" applyFont="1" applyFill="1" applyBorder="1" applyAlignment="1">
      <alignment horizontal="center" vertical="center"/>
    </xf>
    <xf numFmtId="3" fontId="18" fillId="4" borderId="10" xfId="1" applyNumberFormat="1" applyFont="1" applyFill="1" applyBorder="1" applyAlignment="1">
      <alignment horizontal="center" vertical="center"/>
    </xf>
    <xf numFmtId="3" fontId="18" fillId="4" borderId="113" xfId="1" applyNumberFormat="1" applyFont="1" applyFill="1" applyBorder="1" applyAlignment="1">
      <alignment horizontal="center" vertical="center"/>
    </xf>
    <xf numFmtId="3" fontId="18" fillId="4" borderId="52" xfId="1" applyNumberFormat="1" applyFont="1" applyFill="1" applyBorder="1" applyAlignment="1">
      <alignment horizontal="center" vertical="center"/>
    </xf>
    <xf numFmtId="3" fontId="18" fillId="4" borderId="86" xfId="1" applyNumberFormat="1" applyFont="1" applyFill="1" applyBorder="1" applyAlignment="1">
      <alignment horizontal="center" vertical="center"/>
    </xf>
    <xf numFmtId="0" fontId="7" fillId="4" borderId="6"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7" fillId="4" borderId="102" xfId="1" applyFont="1" applyFill="1" applyBorder="1" applyAlignment="1">
      <alignment horizontal="center" vertical="center" wrapText="1"/>
    </xf>
    <xf numFmtId="0" fontId="7" fillId="4" borderId="103" xfId="1" applyFont="1" applyFill="1" applyBorder="1" applyAlignment="1">
      <alignment horizontal="center" vertical="center" wrapText="1"/>
    </xf>
    <xf numFmtId="164" fontId="18" fillId="5" borderId="87" xfId="1" applyNumberFormat="1" applyFont="1" applyFill="1" applyBorder="1" applyAlignment="1" applyProtection="1">
      <alignment horizontal="center" vertical="center"/>
      <protection locked="0"/>
    </xf>
    <xf numFmtId="164" fontId="18" fillId="5" borderId="76" xfId="1" applyNumberFormat="1" applyFont="1" applyFill="1" applyBorder="1" applyAlignment="1" applyProtection="1">
      <alignment horizontal="center" vertical="center"/>
      <protection locked="0"/>
    </xf>
    <xf numFmtId="164" fontId="18" fillId="8" borderId="58" xfId="1" applyNumberFormat="1" applyFont="1" applyFill="1" applyBorder="1" applyAlignment="1" applyProtection="1">
      <alignment horizontal="center" vertical="center"/>
      <protection locked="0"/>
    </xf>
    <xf numFmtId="164" fontId="18" fillId="8" borderId="1" xfId="1" applyNumberFormat="1" applyFont="1" applyFill="1" applyBorder="1" applyAlignment="1" applyProtection="1">
      <alignment horizontal="center" vertical="center"/>
      <protection locked="0"/>
    </xf>
    <xf numFmtId="164" fontId="18" fillId="8" borderId="5" xfId="1" applyNumberFormat="1" applyFont="1" applyFill="1" applyBorder="1" applyAlignment="1" applyProtection="1">
      <alignment horizontal="center" vertical="center"/>
      <protection locked="0"/>
    </xf>
    <xf numFmtId="164" fontId="18" fillId="5" borderId="74" xfId="1" applyNumberFormat="1" applyFont="1" applyFill="1" applyBorder="1" applyAlignment="1" applyProtection="1">
      <alignment horizontal="center" vertical="center"/>
      <protection locked="0"/>
    </xf>
    <xf numFmtId="164" fontId="18" fillId="4" borderId="58" xfId="1" applyNumberFormat="1" applyFont="1" applyFill="1" applyBorder="1" applyAlignment="1">
      <alignment horizontal="center" vertical="center"/>
    </xf>
    <xf numFmtId="164" fontId="18" fillId="4" borderId="3" xfId="1" applyNumberFormat="1" applyFont="1" applyFill="1" applyBorder="1" applyAlignment="1">
      <alignment horizontal="center" vertical="center"/>
    </xf>
    <xf numFmtId="0" fontId="7" fillId="4" borderId="28" xfId="1" applyFont="1" applyFill="1" applyBorder="1" applyAlignment="1">
      <alignment horizontal="center" vertical="center"/>
    </xf>
    <xf numFmtId="0" fontId="7" fillId="4" borderId="33" xfId="1" applyFont="1" applyFill="1" applyBorder="1" applyAlignment="1">
      <alignment horizontal="center" vertical="center"/>
    </xf>
    <xf numFmtId="0" fontId="7" fillId="4" borderId="85"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86" xfId="1" applyFont="1" applyFill="1" applyBorder="1" applyAlignment="1">
      <alignment horizontal="center" vertical="center" wrapText="1"/>
    </xf>
    <xf numFmtId="0" fontId="7" fillId="4" borderId="108" xfId="1" applyFont="1" applyFill="1" applyBorder="1" applyAlignment="1">
      <alignment horizontal="left" vertical="center"/>
    </xf>
    <xf numFmtId="0" fontId="7" fillId="4" borderId="109" xfId="1" applyFont="1" applyFill="1" applyBorder="1" applyAlignment="1">
      <alignment horizontal="left" vertical="center"/>
    </xf>
    <xf numFmtId="0" fontId="7" fillId="4" borderId="110" xfId="1" applyFont="1" applyFill="1" applyBorder="1" applyAlignment="1">
      <alignment horizontal="left" vertical="center"/>
    </xf>
    <xf numFmtId="0" fontId="7" fillId="4" borderId="4" xfId="1" applyFont="1" applyFill="1" applyBorder="1" applyAlignment="1">
      <alignment horizontal="center" vertical="center" wrapText="1"/>
    </xf>
    <xf numFmtId="0" fontId="7" fillId="4" borderId="0" xfId="1" applyFont="1" applyFill="1" applyAlignment="1">
      <alignment horizontal="center" vertical="center" wrapText="1"/>
    </xf>
    <xf numFmtId="164" fontId="16" fillId="4" borderId="94" xfId="1" applyNumberFormat="1" applyFont="1" applyFill="1" applyBorder="1" applyAlignment="1">
      <alignment horizontal="center" vertical="center"/>
    </xf>
    <xf numFmtId="164" fontId="16" fillId="4" borderId="95" xfId="1" applyNumberFormat="1" applyFont="1" applyFill="1" applyBorder="1" applyAlignment="1">
      <alignment horizontal="center" vertical="center"/>
    </xf>
    <xf numFmtId="164" fontId="16" fillId="8" borderId="108" xfId="1" applyNumberFormat="1" applyFont="1" applyFill="1" applyBorder="1" applyAlignment="1" applyProtection="1">
      <alignment horizontal="center" vertical="center"/>
      <protection locked="0"/>
    </xf>
    <xf numFmtId="164" fontId="16" fillId="8" borderId="109" xfId="1" applyNumberFormat="1" applyFont="1" applyFill="1" applyBorder="1" applyAlignment="1" applyProtection="1">
      <alignment horizontal="center" vertical="center"/>
      <protection locked="0"/>
    </xf>
    <xf numFmtId="164" fontId="18" fillId="5" borderId="89" xfId="1" applyNumberFormat="1" applyFont="1" applyFill="1" applyBorder="1" applyAlignment="1" applyProtection="1">
      <alignment horizontal="center" vertical="center"/>
      <protection locked="0"/>
    </xf>
    <xf numFmtId="164" fontId="18" fillId="5" borderId="91" xfId="1" applyNumberFormat="1" applyFont="1" applyFill="1" applyBorder="1" applyAlignment="1" applyProtection="1">
      <alignment horizontal="center" vertical="center"/>
      <protection locked="0"/>
    </xf>
    <xf numFmtId="164" fontId="18" fillId="9" borderId="107" xfId="1" applyNumberFormat="1" applyFont="1" applyFill="1" applyBorder="1" applyAlignment="1" applyProtection="1">
      <alignment horizontal="center" vertical="center"/>
      <protection locked="0"/>
    </xf>
    <xf numFmtId="164" fontId="18" fillId="9" borderId="106" xfId="1" applyNumberFormat="1" applyFont="1" applyFill="1" applyBorder="1" applyAlignment="1" applyProtection="1">
      <alignment horizontal="center" vertical="center"/>
      <protection locked="0"/>
    </xf>
    <xf numFmtId="164" fontId="18" fillId="9" borderId="104" xfId="1" applyNumberFormat="1" applyFont="1" applyFill="1" applyBorder="1" applyAlignment="1" applyProtection="1">
      <alignment horizontal="center" vertical="center"/>
      <protection locked="0"/>
    </xf>
    <xf numFmtId="164" fontId="18" fillId="9" borderId="112" xfId="1" applyNumberFormat="1" applyFont="1" applyFill="1" applyBorder="1" applyAlignment="1" applyProtection="1">
      <alignment horizontal="center" vertical="center"/>
      <protection locked="0"/>
    </xf>
    <xf numFmtId="0" fontId="1" fillId="4" borderId="104" xfId="1" applyFill="1" applyBorder="1" applyAlignment="1">
      <alignment horizontal="left" vertical="center" wrapText="1"/>
    </xf>
    <xf numFmtId="0" fontId="1" fillId="4" borderId="105" xfId="1" applyFill="1" applyBorder="1" applyAlignment="1">
      <alignment horizontal="left" vertical="center" wrapText="1"/>
    </xf>
    <xf numFmtId="0" fontId="1" fillId="4" borderId="106" xfId="1" applyFill="1" applyBorder="1" applyAlignment="1">
      <alignment horizontal="left" vertical="center" wrapText="1"/>
    </xf>
    <xf numFmtId="0" fontId="7" fillId="4" borderId="55" xfId="1" applyFont="1" applyFill="1" applyBorder="1" applyAlignment="1">
      <alignment horizontal="center" vertical="center" wrapText="1"/>
    </xf>
    <xf numFmtId="164" fontId="16" fillId="4" borderId="97" xfId="1" applyNumberFormat="1" applyFont="1" applyFill="1" applyBorder="1" applyAlignment="1">
      <alignment horizontal="center" vertical="center"/>
    </xf>
    <xf numFmtId="164" fontId="18" fillId="5" borderId="98" xfId="1" applyNumberFormat="1" applyFont="1" applyFill="1" applyBorder="1" applyAlignment="1" applyProtection="1">
      <alignment horizontal="center" vertical="center"/>
      <protection locked="0"/>
    </xf>
    <xf numFmtId="164" fontId="18" fillId="5" borderId="90" xfId="1" applyNumberFormat="1" applyFont="1" applyFill="1" applyBorder="1" applyAlignment="1" applyProtection="1">
      <alignment horizontal="center" vertical="center"/>
      <protection locked="0"/>
    </xf>
    <xf numFmtId="0" fontId="6" fillId="4" borderId="47" xfId="1" applyFont="1" applyFill="1" applyBorder="1" applyAlignment="1">
      <alignment horizontal="left" vertical="center" wrapText="1"/>
    </xf>
    <xf numFmtId="0" fontId="6" fillId="4" borderId="39" xfId="1" applyFont="1" applyFill="1" applyBorder="1" applyAlignment="1">
      <alignment horizontal="left" vertical="center" wrapText="1"/>
    </xf>
    <xf numFmtId="0" fontId="6" fillId="4" borderId="48" xfId="1" applyFont="1" applyFill="1" applyBorder="1" applyAlignment="1">
      <alignment horizontal="left" vertical="center" wrapText="1"/>
    </xf>
    <xf numFmtId="164" fontId="16" fillId="8" borderId="111" xfId="1" applyNumberFormat="1" applyFont="1" applyFill="1" applyBorder="1" applyAlignment="1" applyProtection="1">
      <alignment horizontal="center" vertical="center"/>
      <protection locked="0"/>
    </xf>
    <xf numFmtId="3" fontId="18" fillId="2" borderId="5" xfId="1" applyNumberFormat="1" applyFont="1" applyFill="1" applyBorder="1" applyAlignment="1" applyProtection="1">
      <alignment horizontal="center" vertical="center"/>
      <protection locked="0"/>
    </xf>
    <xf numFmtId="3" fontId="18" fillId="2" borderId="63" xfId="1" applyNumberFormat="1" applyFont="1" applyFill="1" applyBorder="1" applyAlignment="1" applyProtection="1">
      <alignment horizontal="center" vertical="center"/>
      <protection locked="0"/>
    </xf>
    <xf numFmtId="0" fontId="1" fillId="11" borderId="102" xfId="1" applyFill="1" applyBorder="1" applyAlignment="1" applyProtection="1">
      <alignment horizontal="center" vertical="center"/>
      <protection locked="0"/>
    </xf>
    <xf numFmtId="0" fontId="1" fillId="11" borderId="57" xfId="1" applyFill="1" applyBorder="1" applyAlignment="1" applyProtection="1">
      <alignment horizontal="center" vertical="center"/>
      <protection locked="0"/>
    </xf>
    <xf numFmtId="0" fontId="1" fillId="11" borderId="103" xfId="1" applyFill="1" applyBorder="1" applyAlignment="1" applyProtection="1">
      <alignment horizontal="center" vertical="center"/>
      <protection locked="0"/>
    </xf>
    <xf numFmtId="3" fontId="16" fillId="4" borderId="51" xfId="1" applyNumberFormat="1" applyFont="1" applyFill="1" applyBorder="1" applyAlignment="1">
      <alignment horizontal="center" vertical="center"/>
    </xf>
    <xf numFmtId="3" fontId="16" fillId="4" borderId="50" xfId="1" applyNumberFormat="1" applyFont="1" applyFill="1" applyBorder="1" applyAlignment="1">
      <alignment horizontal="center" vertical="center"/>
    </xf>
    <xf numFmtId="164" fontId="16" fillId="4" borderId="51" xfId="1" applyNumberFormat="1" applyFont="1" applyFill="1" applyBorder="1" applyAlignment="1">
      <alignment horizontal="center" vertical="center"/>
    </xf>
    <xf numFmtId="164" fontId="16" fillId="4" borderId="48" xfId="1" applyNumberFormat="1" applyFont="1" applyFill="1" applyBorder="1" applyAlignment="1">
      <alignment horizontal="center" vertical="center"/>
    </xf>
    <xf numFmtId="0" fontId="1" fillId="4" borderId="37" xfId="1" applyFill="1" applyBorder="1" applyAlignment="1">
      <alignment horizontal="center" vertical="center"/>
    </xf>
    <xf numFmtId="164" fontId="18" fillId="9" borderId="88" xfId="1" applyNumberFormat="1" applyFont="1" applyFill="1" applyBorder="1" applyAlignment="1" applyProtection="1">
      <alignment horizontal="center" vertical="center"/>
      <protection locked="0"/>
    </xf>
    <xf numFmtId="164" fontId="18" fillId="9" borderId="83" xfId="1" applyNumberFormat="1" applyFont="1" applyFill="1" applyBorder="1" applyAlignment="1" applyProtection="1">
      <alignment horizontal="center" vertical="center"/>
      <protection locked="0"/>
    </xf>
    <xf numFmtId="164" fontId="18" fillId="9" borderId="82" xfId="1" applyNumberFormat="1" applyFont="1" applyFill="1" applyBorder="1" applyAlignment="1" applyProtection="1">
      <alignment horizontal="center" vertical="center"/>
      <protection locked="0"/>
    </xf>
    <xf numFmtId="164" fontId="18" fillId="9" borderId="84" xfId="1" applyNumberFormat="1" applyFont="1" applyFill="1" applyBorder="1" applyAlignment="1" applyProtection="1">
      <alignment horizontal="center" vertical="center"/>
      <protection locked="0"/>
    </xf>
    <xf numFmtId="0" fontId="1" fillId="4" borderId="70" xfId="1" applyFill="1" applyBorder="1" applyAlignment="1">
      <alignment horizontal="left" vertical="center" wrapText="1"/>
    </xf>
    <xf numFmtId="0" fontId="1" fillId="4" borderId="71" xfId="1" applyFill="1" applyBorder="1" applyAlignment="1">
      <alignment horizontal="left" vertical="center" wrapText="1"/>
    </xf>
    <xf numFmtId="0" fontId="1" fillId="4" borderId="72" xfId="1" applyFill="1" applyBorder="1" applyAlignment="1">
      <alignment horizontal="left" vertical="center" wrapText="1"/>
    </xf>
    <xf numFmtId="164" fontId="18" fillId="9" borderId="70" xfId="1" applyNumberFormat="1" applyFont="1" applyFill="1" applyBorder="1" applyAlignment="1" applyProtection="1">
      <alignment horizontal="center" vertical="center"/>
      <protection locked="0"/>
    </xf>
    <xf numFmtId="164" fontId="18" fillId="9" borderId="71" xfId="1" applyNumberFormat="1" applyFont="1" applyFill="1" applyBorder="1" applyAlignment="1" applyProtection="1">
      <alignment horizontal="center" vertical="center"/>
      <protection locked="0"/>
    </xf>
    <xf numFmtId="164" fontId="18" fillId="9" borderId="77" xfId="1" applyNumberFormat="1" applyFont="1" applyFill="1" applyBorder="1" applyAlignment="1" applyProtection="1">
      <alignment horizontal="center" vertical="center"/>
      <protection locked="0"/>
    </xf>
    <xf numFmtId="3" fontId="18" fillId="2" borderId="92" xfId="1" applyNumberFormat="1" applyFont="1" applyFill="1" applyBorder="1" applyAlignment="1" applyProtection="1">
      <alignment horizontal="center" vertical="center"/>
      <protection locked="0"/>
    </xf>
    <xf numFmtId="3" fontId="18" fillId="2" borderId="11" xfId="1" applyNumberFormat="1" applyFont="1" applyFill="1" applyBorder="1" applyAlignment="1" applyProtection="1">
      <alignment horizontal="center" vertical="center"/>
      <protection locked="0"/>
    </xf>
    <xf numFmtId="3" fontId="18" fillId="2" borderId="62" xfId="1" applyNumberFormat="1" applyFont="1" applyFill="1" applyBorder="1" applyAlignment="1" applyProtection="1">
      <alignment horizontal="center" vertical="center"/>
      <protection locked="0"/>
    </xf>
    <xf numFmtId="3" fontId="18" fillId="2" borderId="61" xfId="1" applyNumberFormat="1" applyFont="1" applyFill="1" applyBorder="1" applyAlignment="1" applyProtection="1">
      <alignment horizontal="center" vertical="center"/>
      <protection locked="0"/>
    </xf>
    <xf numFmtId="3" fontId="18" fillId="2" borderId="93" xfId="1" applyNumberFormat="1" applyFont="1" applyFill="1" applyBorder="1" applyAlignment="1" applyProtection="1">
      <alignment horizontal="center" vertical="center"/>
      <protection locked="0"/>
    </xf>
    <xf numFmtId="3" fontId="18" fillId="2" borderId="74" xfId="1" applyNumberFormat="1" applyFont="1" applyFill="1" applyBorder="1" applyAlignment="1" applyProtection="1">
      <alignment horizontal="center" vertical="center"/>
      <protection locked="0"/>
    </xf>
    <xf numFmtId="3" fontId="18" fillId="2" borderId="76" xfId="1" applyNumberFormat="1" applyFont="1" applyFill="1" applyBorder="1" applyAlignment="1" applyProtection="1">
      <alignment horizontal="center" vertical="center"/>
      <protection locked="0"/>
    </xf>
    <xf numFmtId="3" fontId="18" fillId="2" borderId="81" xfId="1" applyNumberFormat="1" applyFont="1" applyFill="1" applyBorder="1" applyAlignment="1" applyProtection="1">
      <alignment horizontal="center" vertical="center"/>
      <protection locked="0"/>
    </xf>
    <xf numFmtId="3" fontId="18" fillId="2" borderId="87" xfId="1" applyNumberFormat="1" applyFont="1" applyFill="1" applyBorder="1" applyAlignment="1" applyProtection="1">
      <alignment horizontal="center" vertical="center"/>
      <protection locked="0"/>
    </xf>
    <xf numFmtId="3" fontId="18" fillId="2" borderId="75" xfId="1" applyNumberFormat="1" applyFont="1" applyFill="1" applyBorder="1" applyAlignment="1" applyProtection="1">
      <alignment horizontal="center" vertical="center"/>
      <protection locked="0"/>
    </xf>
    <xf numFmtId="0" fontId="1" fillId="4" borderId="5" xfId="1" applyFill="1" applyBorder="1" applyAlignment="1">
      <alignment horizontal="left" vertical="center" wrapText="1"/>
    </xf>
    <xf numFmtId="0" fontId="1" fillId="4" borderId="1" xfId="1" applyFill="1" applyBorder="1" applyAlignment="1">
      <alignment horizontal="left" vertical="center" wrapText="1"/>
    </xf>
    <xf numFmtId="0" fontId="1" fillId="4" borderId="3" xfId="1" applyFill="1" applyBorder="1" applyAlignment="1">
      <alignment horizontal="left" vertical="center" wrapText="1"/>
    </xf>
    <xf numFmtId="0" fontId="7" fillId="4" borderId="85" xfId="1" applyFont="1" applyFill="1" applyBorder="1" applyAlignment="1">
      <alignment horizontal="left" vertical="center" wrapText="1"/>
    </xf>
    <xf numFmtId="0" fontId="1" fillId="4" borderId="10" xfId="1" applyFill="1" applyBorder="1" applyAlignment="1">
      <alignment horizontal="left" vertical="center" wrapText="1"/>
    </xf>
    <xf numFmtId="0" fontId="1" fillId="4" borderId="86" xfId="1" applyFill="1" applyBorder="1" applyAlignment="1">
      <alignment horizontal="left" vertical="center" wrapText="1"/>
    </xf>
    <xf numFmtId="164" fontId="18" fillId="9" borderId="105" xfId="1" applyNumberFormat="1" applyFont="1" applyFill="1" applyBorder="1" applyAlignment="1" applyProtection="1">
      <alignment horizontal="center" vertical="center"/>
      <protection locked="0"/>
    </xf>
    <xf numFmtId="0" fontId="1" fillId="4" borderId="82" xfId="1" applyFill="1" applyBorder="1" applyAlignment="1">
      <alignment horizontal="left" vertical="center" wrapText="1"/>
    </xf>
    <xf numFmtId="0" fontId="1" fillId="4" borderId="83" xfId="1" applyFill="1" applyBorder="1" applyAlignment="1">
      <alignment horizontal="left" vertical="center" wrapText="1"/>
    </xf>
    <xf numFmtId="0" fontId="1" fillId="4" borderId="84" xfId="1" applyFill="1" applyBorder="1" applyAlignment="1">
      <alignment horizontal="left" vertical="center" wrapText="1"/>
    </xf>
    <xf numFmtId="0" fontId="7" fillId="4" borderId="26" xfId="1" applyFont="1" applyFill="1" applyBorder="1" applyAlignment="1">
      <alignment horizontal="center" vertical="center" wrapText="1"/>
    </xf>
    <xf numFmtId="164" fontId="18" fillId="7" borderId="58" xfId="1" applyNumberFormat="1" applyFont="1" applyFill="1" applyBorder="1" applyAlignment="1" applyProtection="1">
      <alignment horizontal="center" vertical="center"/>
      <protection locked="0"/>
    </xf>
    <xf numFmtId="164" fontId="18" fillId="7" borderId="3" xfId="1" applyNumberFormat="1" applyFont="1" applyFill="1" applyBorder="1" applyAlignment="1" applyProtection="1">
      <alignment horizontal="center" vertical="center"/>
      <protection locked="0"/>
    </xf>
    <xf numFmtId="3" fontId="18" fillId="2" borderId="55" xfId="1" applyNumberFormat="1" applyFont="1" applyFill="1" applyBorder="1" applyAlignment="1" applyProtection="1">
      <alignment horizontal="center" vertical="center"/>
      <protection locked="0"/>
    </xf>
    <xf numFmtId="3" fontId="18" fillId="2" borderId="2" xfId="1" applyNumberFormat="1" applyFont="1" applyFill="1" applyBorder="1" applyAlignment="1" applyProtection="1">
      <alignment horizontal="center" vertical="center"/>
      <protection locked="0"/>
    </xf>
    <xf numFmtId="3" fontId="18" fillId="2" borderId="77" xfId="1" applyNumberFormat="1" applyFont="1" applyFill="1" applyBorder="1" applyAlignment="1" applyProtection="1">
      <alignment horizontal="center" vertical="center"/>
      <protection locked="0"/>
    </xf>
    <xf numFmtId="3" fontId="18" fillId="2" borderId="72" xfId="1" applyNumberFormat="1" applyFont="1" applyFill="1" applyBorder="1" applyAlignment="1" applyProtection="1">
      <alignment horizontal="center" vertical="center"/>
      <protection locked="0"/>
    </xf>
    <xf numFmtId="0" fontId="18" fillId="10" borderId="58" xfId="1" applyFont="1" applyFill="1" applyBorder="1" applyAlignment="1" applyProtection="1">
      <alignment horizontal="center" vertical="center"/>
      <protection locked="0"/>
    </xf>
    <xf numFmtId="0" fontId="18" fillId="10" borderId="3" xfId="1" applyFont="1" applyFill="1" applyBorder="1" applyAlignment="1" applyProtection="1">
      <alignment horizontal="center" vertical="center"/>
      <protection locked="0"/>
    </xf>
    <xf numFmtId="3" fontId="18" fillId="2" borderId="58" xfId="1" applyNumberFormat="1" applyFont="1" applyFill="1" applyBorder="1" applyAlignment="1" applyProtection="1">
      <alignment horizontal="center" vertical="center"/>
      <protection locked="0"/>
    </xf>
    <xf numFmtId="3" fontId="18" fillId="2" borderId="100" xfId="1" applyNumberFormat="1" applyFont="1" applyFill="1" applyBorder="1" applyAlignment="1" applyProtection="1">
      <alignment horizontal="center" vertical="center"/>
      <protection locked="0"/>
    </xf>
    <xf numFmtId="3" fontId="18" fillId="2" borderId="57" xfId="1" applyNumberFormat="1" applyFont="1" applyFill="1" applyBorder="1" applyAlignment="1" applyProtection="1">
      <alignment horizontal="center" vertical="center"/>
      <protection locked="0"/>
    </xf>
    <xf numFmtId="3" fontId="18" fillId="2" borderId="4" xfId="1" applyNumberFormat="1" applyFont="1" applyFill="1" applyBorder="1" applyAlignment="1" applyProtection="1">
      <alignment horizontal="center" vertical="center"/>
      <protection locked="0"/>
    </xf>
    <xf numFmtId="3" fontId="18" fillId="2" borderId="60" xfId="1" applyNumberFormat="1" applyFont="1" applyFill="1" applyBorder="1" applyAlignment="1" applyProtection="1">
      <alignment horizontal="center" vertical="center"/>
      <protection locked="0"/>
    </xf>
    <xf numFmtId="3" fontId="18" fillId="2" borderId="70" xfId="1" applyNumberFormat="1" applyFont="1" applyFill="1" applyBorder="1" applyAlignment="1" applyProtection="1">
      <alignment horizontal="center" vertical="center"/>
      <protection locked="0"/>
    </xf>
    <xf numFmtId="3" fontId="18" fillId="2" borderId="78" xfId="1" applyNumberFormat="1" applyFont="1" applyFill="1" applyBorder="1" applyAlignment="1" applyProtection="1">
      <alignment horizontal="center" vertical="center"/>
      <protection locked="0"/>
    </xf>
    <xf numFmtId="164" fontId="18" fillId="5" borderId="75" xfId="1" applyNumberFormat="1" applyFont="1" applyFill="1" applyBorder="1" applyAlignment="1" applyProtection="1">
      <alignment horizontal="center" vertical="center"/>
      <protection locked="0"/>
    </xf>
    <xf numFmtId="0" fontId="6" fillId="4" borderId="33" xfId="1" applyFont="1" applyFill="1" applyBorder="1" applyAlignment="1">
      <alignment horizontal="left" vertical="top" wrapText="1"/>
    </xf>
    <xf numFmtId="0" fontId="7" fillId="4" borderId="35" xfId="1" applyFont="1" applyFill="1" applyBorder="1" applyAlignment="1">
      <alignment horizontal="center" vertical="center" wrapText="1"/>
    </xf>
    <xf numFmtId="0" fontId="7" fillId="4" borderId="31" xfId="1" applyFont="1" applyFill="1" applyBorder="1" applyAlignment="1">
      <alignment horizontal="center" vertical="center" wrapText="1"/>
    </xf>
    <xf numFmtId="3" fontId="16" fillId="4" borderId="47" xfId="1" applyNumberFormat="1" applyFont="1" applyFill="1" applyBorder="1" applyAlignment="1">
      <alignment horizontal="center" vertical="center"/>
    </xf>
    <xf numFmtId="3" fontId="18" fillId="4" borderId="47" xfId="1" applyNumberFormat="1" applyFont="1" applyFill="1" applyBorder="1" applyAlignment="1">
      <alignment horizontal="center" vertical="center"/>
    </xf>
    <xf numFmtId="3" fontId="18" fillId="4" borderId="50" xfId="1" applyNumberFormat="1" applyFont="1" applyFill="1" applyBorder="1" applyAlignment="1">
      <alignment horizontal="center" vertical="center"/>
    </xf>
    <xf numFmtId="0" fontId="21" fillId="4" borderId="7" xfId="1" applyFont="1" applyFill="1" applyBorder="1" applyAlignment="1">
      <alignment horizontal="left" vertical="top" wrapText="1"/>
    </xf>
    <xf numFmtId="0" fontId="6" fillId="4" borderId="7" xfId="1" applyFont="1" applyFill="1" applyBorder="1" applyAlignment="1">
      <alignment horizontal="left" vertical="top" wrapText="1"/>
    </xf>
    <xf numFmtId="0" fontId="6" fillId="4" borderId="8" xfId="1" applyFont="1" applyFill="1" applyBorder="1" applyAlignment="1">
      <alignment horizontal="left" vertical="top" wrapText="1"/>
    </xf>
    <xf numFmtId="164" fontId="18" fillId="7" borderId="37" xfId="1" applyNumberFormat="1" applyFont="1" applyFill="1" applyBorder="1" applyAlignment="1" applyProtection="1">
      <alignment horizontal="center" vertical="center"/>
      <protection locked="0"/>
    </xf>
    <xf numFmtId="164" fontId="18" fillId="7" borderId="36" xfId="1" applyNumberFormat="1" applyFont="1" applyFill="1" applyBorder="1" applyAlignment="1" applyProtection="1">
      <alignment horizontal="center" vertical="center"/>
      <protection locked="0"/>
    </xf>
    <xf numFmtId="3" fontId="18" fillId="2" borderId="51" xfId="1" applyNumberFormat="1" applyFont="1" applyFill="1" applyBorder="1" applyAlignment="1" applyProtection="1">
      <alignment horizontal="center" vertical="center"/>
      <protection locked="0"/>
    </xf>
    <xf numFmtId="3" fontId="18" fillId="2" borderId="48" xfId="1" applyNumberFormat="1" applyFont="1" applyFill="1" applyBorder="1" applyAlignment="1" applyProtection="1">
      <alignment horizontal="center" vertical="center"/>
      <protection locked="0"/>
    </xf>
    <xf numFmtId="0" fontId="7" fillId="4" borderId="94" xfId="1" applyFont="1" applyFill="1" applyBorder="1" applyAlignment="1">
      <alignment horizontal="center" vertical="center"/>
    </xf>
    <xf numFmtId="0" fontId="7" fillId="4" borderId="95" xfId="1" applyFont="1" applyFill="1" applyBorder="1" applyAlignment="1">
      <alignment horizontal="center" vertical="center"/>
    </xf>
    <xf numFmtId="0" fontId="7" fillId="4" borderId="96" xfId="1" applyFont="1" applyFill="1" applyBorder="1" applyAlignment="1">
      <alignment horizontal="center" vertical="center"/>
    </xf>
    <xf numFmtId="3" fontId="16" fillId="4" borderId="94" xfId="1" applyNumberFormat="1" applyFont="1" applyFill="1" applyBorder="1" applyAlignment="1">
      <alignment horizontal="center" vertical="center"/>
    </xf>
    <xf numFmtId="3" fontId="16" fillId="4" borderId="115" xfId="1" applyNumberFormat="1" applyFont="1" applyFill="1" applyBorder="1" applyAlignment="1">
      <alignment horizontal="center" vertical="center"/>
    </xf>
    <xf numFmtId="164" fontId="16" fillId="4" borderId="96" xfId="1" applyNumberFormat="1" applyFont="1" applyFill="1" applyBorder="1" applyAlignment="1">
      <alignment horizontal="center" vertical="center"/>
    </xf>
    <xf numFmtId="0" fontId="3" fillId="4" borderId="28" xfId="1" applyFont="1" applyFill="1" applyBorder="1" applyAlignment="1">
      <alignment horizontal="center" vertical="center"/>
    </xf>
    <xf numFmtId="0" fontId="3" fillId="4" borderId="33" xfId="1" applyFont="1" applyFill="1" applyBorder="1" applyAlignment="1">
      <alignment horizontal="center" vertical="center"/>
    </xf>
    <xf numFmtId="0" fontId="3" fillId="4" borderId="32" xfId="1" applyFont="1" applyFill="1" applyBorder="1" applyAlignment="1">
      <alignment horizontal="center" vertical="center"/>
    </xf>
    <xf numFmtId="0" fontId="7" fillId="4" borderId="28" xfId="1" applyFont="1" applyFill="1" applyBorder="1" applyAlignment="1">
      <alignment horizontal="center" vertical="center" wrapText="1"/>
    </xf>
    <xf numFmtId="0" fontId="7" fillId="4" borderId="32" xfId="1" applyFont="1" applyFill="1" applyBorder="1" applyAlignment="1">
      <alignment horizontal="center" vertical="center" wrapText="1"/>
    </xf>
    <xf numFmtId="0" fontId="7" fillId="4" borderId="56" xfId="1" applyFont="1" applyFill="1" applyBorder="1" applyAlignment="1">
      <alignment horizontal="center" vertical="center" wrapText="1"/>
    </xf>
    <xf numFmtId="164" fontId="18" fillId="5" borderId="58" xfId="1" applyNumberFormat="1" applyFont="1" applyFill="1" applyBorder="1" applyAlignment="1" applyProtection="1">
      <alignment horizontal="center" vertical="center"/>
      <protection locked="0"/>
    </xf>
    <xf numFmtId="164" fontId="18" fillId="5" borderId="3" xfId="1" applyNumberFormat="1" applyFont="1" applyFill="1" applyBorder="1" applyAlignment="1" applyProtection="1">
      <alignment horizontal="center" vertical="center"/>
      <protection locked="0"/>
    </xf>
    <xf numFmtId="164" fontId="18" fillId="5" borderId="51" xfId="1" applyNumberFormat="1" applyFont="1" applyFill="1" applyBorder="1" applyAlignment="1" applyProtection="1">
      <alignment horizontal="center" vertical="center"/>
      <protection locked="0"/>
    </xf>
    <xf numFmtId="164" fontId="18" fillId="5" borderId="48" xfId="1" applyNumberFormat="1" applyFont="1" applyFill="1" applyBorder="1" applyAlignment="1" applyProtection="1">
      <alignment horizontal="center" vertical="center"/>
      <protection locked="0"/>
    </xf>
    <xf numFmtId="164" fontId="18" fillId="5" borderId="53" xfId="1" applyNumberFormat="1" applyFont="1" applyFill="1" applyBorder="1" applyAlignment="1" applyProtection="1">
      <alignment horizontal="center" vertical="center"/>
      <protection locked="0"/>
    </xf>
    <xf numFmtId="164" fontId="18" fillId="5" borderId="44" xfId="1" applyNumberFormat="1" applyFont="1" applyFill="1" applyBorder="1" applyAlignment="1" applyProtection="1">
      <alignment horizontal="center" vertical="center"/>
      <protection locked="0"/>
    </xf>
    <xf numFmtId="164" fontId="18" fillId="4" borderId="51" xfId="1" applyNumberFormat="1" applyFont="1" applyFill="1" applyBorder="1" applyAlignment="1">
      <alignment horizontal="center" vertical="center"/>
    </xf>
    <xf numFmtId="164" fontId="18" fillId="4" borderId="48" xfId="1" applyNumberFormat="1" applyFont="1" applyFill="1" applyBorder="1" applyAlignment="1">
      <alignment horizontal="center" vertical="center"/>
    </xf>
    <xf numFmtId="164" fontId="18" fillId="4" borderId="53" xfId="1" applyNumberFormat="1" applyFont="1" applyFill="1" applyBorder="1" applyAlignment="1">
      <alignment horizontal="center" vertical="center"/>
    </xf>
    <xf numFmtId="164" fontId="18" fillId="4" borderId="44" xfId="1" applyNumberFormat="1" applyFont="1" applyFill="1" applyBorder="1" applyAlignment="1">
      <alignment horizontal="center" vertical="center"/>
    </xf>
    <xf numFmtId="3" fontId="16" fillId="4" borderId="6" xfId="1" applyNumberFormat="1" applyFont="1" applyFill="1" applyBorder="1" applyAlignment="1">
      <alignment horizontal="center" vertical="center"/>
    </xf>
    <xf numFmtId="3" fontId="16" fillId="4" borderId="73" xfId="1" applyNumberFormat="1" applyFont="1" applyFill="1" applyBorder="1" applyAlignment="1">
      <alignment horizontal="center" vertical="center"/>
    </xf>
    <xf numFmtId="0" fontId="7" fillId="4" borderId="16" xfId="1" applyFont="1" applyFill="1" applyBorder="1" applyAlignment="1">
      <alignment horizontal="center" vertical="center" wrapText="1"/>
    </xf>
    <xf numFmtId="164" fontId="18" fillId="10" borderId="107" xfId="1" applyNumberFormat="1" applyFont="1" applyFill="1" applyBorder="1" applyAlignment="1" applyProtection="1">
      <alignment horizontal="center" vertical="center" wrapText="1"/>
      <protection locked="0"/>
    </xf>
    <xf numFmtId="164" fontId="18" fillId="10" borderId="106" xfId="1" applyNumberFormat="1" applyFont="1" applyFill="1" applyBorder="1" applyAlignment="1" applyProtection="1">
      <alignment horizontal="center" vertical="center" wrapText="1"/>
      <protection locked="0"/>
    </xf>
    <xf numFmtId="164" fontId="16" fillId="4" borderId="54" xfId="1" applyNumberFormat="1" applyFont="1" applyFill="1" applyBorder="1" applyAlignment="1">
      <alignment horizontal="center" vertical="center"/>
    </xf>
    <xf numFmtId="164" fontId="16" fillId="4" borderId="8" xfId="1" applyNumberFormat="1" applyFont="1" applyFill="1" applyBorder="1" applyAlignment="1">
      <alignment horizontal="center" vertical="center"/>
    </xf>
    <xf numFmtId="3" fontId="18" fillId="2" borderId="3" xfId="1" applyNumberFormat="1" applyFont="1" applyFill="1" applyBorder="1" applyAlignment="1" applyProtection="1">
      <alignment horizontal="center" vertical="center"/>
      <protection locked="0"/>
    </xf>
    <xf numFmtId="0" fontId="7" fillId="4" borderId="47" xfId="1" applyFont="1" applyFill="1" applyBorder="1" applyAlignment="1">
      <alignment horizontal="left" vertical="center"/>
    </xf>
    <xf numFmtId="0" fontId="7" fillId="4" borderId="39" xfId="1" applyFont="1" applyFill="1" applyBorder="1" applyAlignment="1">
      <alignment horizontal="left" vertical="center"/>
    </xf>
    <xf numFmtId="3" fontId="18" fillId="2" borderId="47" xfId="1" applyNumberFormat="1" applyFont="1" applyFill="1" applyBorder="1" applyAlignment="1" applyProtection="1">
      <alignment horizontal="center" vertical="center"/>
      <protection locked="0"/>
    </xf>
    <xf numFmtId="3" fontId="18" fillId="2" borderId="39" xfId="1" applyNumberFormat="1" applyFont="1" applyFill="1" applyBorder="1" applyAlignment="1" applyProtection="1">
      <alignment horizontal="center" vertical="center"/>
      <protection locked="0"/>
    </xf>
    <xf numFmtId="3" fontId="18" fillId="2" borderId="50" xfId="1" applyNumberFormat="1" applyFont="1" applyFill="1" applyBorder="1" applyAlignment="1" applyProtection="1">
      <alignment horizontal="center" vertical="center"/>
      <protection locked="0"/>
    </xf>
    <xf numFmtId="3" fontId="18" fillId="4" borderId="28" xfId="1" applyNumberFormat="1" applyFont="1" applyFill="1" applyBorder="1" applyAlignment="1">
      <alignment horizontal="center" vertical="center"/>
    </xf>
    <xf numFmtId="3" fontId="18" fillId="4" borderId="49" xfId="1" applyNumberFormat="1" applyFont="1" applyFill="1" applyBorder="1" applyAlignment="1">
      <alignment horizontal="center" vertical="center"/>
    </xf>
    <xf numFmtId="3" fontId="18" fillId="4" borderId="57" xfId="1" applyNumberFormat="1" applyFont="1" applyFill="1" applyBorder="1" applyAlignment="1">
      <alignment horizontal="center" vertical="center"/>
    </xf>
    <xf numFmtId="0" fontId="1" fillId="4" borderId="5" xfId="1" applyFill="1" applyBorder="1" applyAlignment="1">
      <alignment horizontal="left" vertical="center"/>
    </xf>
    <xf numFmtId="0" fontId="1" fillId="4" borderId="1" xfId="1" applyFill="1" applyBorder="1" applyAlignment="1">
      <alignment horizontal="left" vertical="center"/>
    </xf>
    <xf numFmtId="3" fontId="18" fillId="2" borderId="1" xfId="1" applyNumberFormat="1" applyFont="1" applyFill="1" applyBorder="1" applyAlignment="1" applyProtection="1">
      <alignment horizontal="center" vertical="center"/>
      <protection locked="0"/>
    </xf>
    <xf numFmtId="0" fontId="1" fillId="4" borderId="35" xfId="1" applyFill="1" applyBorder="1" applyAlignment="1">
      <alignment horizontal="center" vertical="center"/>
    </xf>
    <xf numFmtId="0" fontId="1" fillId="4" borderId="59" xfId="1" applyFill="1" applyBorder="1" applyAlignment="1">
      <alignment horizontal="center" vertical="center"/>
    </xf>
    <xf numFmtId="0" fontId="1" fillId="4" borderId="4" xfId="1" applyFill="1" applyBorder="1" applyAlignment="1">
      <alignment horizontal="center" vertical="center"/>
    </xf>
    <xf numFmtId="0" fontId="1" fillId="4" borderId="60" xfId="1" applyFill="1" applyBorder="1" applyAlignment="1">
      <alignment horizontal="center" vertical="center"/>
    </xf>
    <xf numFmtId="0" fontId="1" fillId="4" borderId="5" xfId="1" applyFill="1" applyBorder="1" applyAlignment="1">
      <alignment horizontal="center" vertical="center"/>
    </xf>
    <xf numFmtId="0" fontId="1" fillId="4" borderId="63" xfId="1" applyFill="1" applyBorder="1" applyAlignment="1">
      <alignment horizontal="center" vertical="center"/>
    </xf>
    <xf numFmtId="164" fontId="18" fillId="7" borderId="51" xfId="1" applyNumberFormat="1" applyFont="1" applyFill="1" applyBorder="1" applyAlignment="1" applyProtection="1">
      <alignment horizontal="center" vertical="center"/>
      <protection locked="0"/>
    </xf>
    <xf numFmtId="164" fontId="18" fillId="7" borderId="48" xfId="1" applyNumberFormat="1" applyFont="1" applyFill="1" applyBorder="1" applyAlignment="1" applyProtection="1">
      <alignment horizontal="center" vertical="center"/>
      <protection locked="0"/>
    </xf>
    <xf numFmtId="0" fontId="7" fillId="4" borderId="47" xfId="1" applyFont="1" applyFill="1" applyBorder="1" applyAlignment="1">
      <alignment horizontal="center" vertical="center"/>
    </xf>
    <xf numFmtId="0" fontId="7" fillId="4" borderId="39" xfId="1" applyFont="1" applyFill="1" applyBorder="1" applyAlignment="1">
      <alignment horizontal="center" vertical="center"/>
    </xf>
    <xf numFmtId="0" fontId="7" fillId="4" borderId="48" xfId="1" applyFont="1" applyFill="1" applyBorder="1" applyAlignment="1">
      <alignment horizontal="center" vertical="center"/>
    </xf>
    <xf numFmtId="49" fontId="1" fillId="2" borderId="51" xfId="1" applyNumberFormat="1" applyFill="1" applyBorder="1" applyAlignment="1" applyProtection="1">
      <alignment horizontal="center" vertical="center"/>
      <protection locked="0"/>
    </xf>
    <xf numFmtId="49" fontId="1" fillId="2" borderId="39" xfId="1" applyNumberFormat="1" applyFill="1" applyBorder="1" applyAlignment="1" applyProtection="1">
      <alignment horizontal="center" vertical="center"/>
      <protection locked="0"/>
    </xf>
    <xf numFmtId="49" fontId="1" fillId="2" borderId="48" xfId="1" applyNumberFormat="1" applyFill="1" applyBorder="1" applyAlignment="1" applyProtection="1">
      <alignment horizontal="center" vertical="center"/>
      <protection locked="0"/>
    </xf>
    <xf numFmtId="3" fontId="18" fillId="2" borderId="35" xfId="1" applyNumberFormat="1" applyFont="1" applyFill="1" applyBorder="1" applyAlignment="1" applyProtection="1">
      <alignment horizontal="center" vertical="center"/>
      <protection locked="0"/>
    </xf>
    <xf numFmtId="3" fontId="18" fillId="2" borderId="59" xfId="1" applyNumberFormat="1" applyFont="1" applyFill="1" applyBorder="1" applyAlignment="1" applyProtection="1">
      <alignment horizontal="center" vertical="center"/>
      <protection locked="0"/>
    </xf>
    <xf numFmtId="0" fontId="1" fillId="4" borderId="77" xfId="1" applyFill="1" applyBorder="1" applyAlignment="1">
      <alignment horizontal="center" vertical="center"/>
    </xf>
    <xf numFmtId="0" fontId="1" fillId="4" borderId="71" xfId="1" applyFill="1" applyBorder="1" applyAlignment="1">
      <alignment horizontal="center" vertical="center"/>
    </xf>
    <xf numFmtId="0" fontId="1" fillId="4" borderId="72" xfId="1" applyFill="1" applyBorder="1" applyAlignment="1">
      <alignment horizontal="center" vertical="center"/>
    </xf>
    <xf numFmtId="164" fontId="18" fillId="7" borderId="77" xfId="1" applyNumberFormat="1" applyFont="1" applyFill="1" applyBorder="1" applyAlignment="1" applyProtection="1">
      <alignment horizontal="center" vertical="center"/>
      <protection locked="0"/>
    </xf>
    <xf numFmtId="164" fontId="18" fillId="7" borderId="72" xfId="1" applyNumberFormat="1" applyFont="1" applyFill="1" applyBorder="1" applyAlignment="1" applyProtection="1">
      <alignment horizontal="center" vertical="center"/>
      <protection locked="0"/>
    </xf>
    <xf numFmtId="0" fontId="1" fillId="4" borderId="58" xfId="1" applyFill="1" applyBorder="1" applyAlignment="1">
      <alignment horizontal="center" vertical="center"/>
    </xf>
    <xf numFmtId="0" fontId="1" fillId="4" borderId="1" xfId="1" applyFill="1" applyBorder="1" applyAlignment="1">
      <alignment horizontal="center" vertical="center"/>
    </xf>
    <xf numFmtId="0" fontId="1" fillId="4" borderId="3" xfId="1" applyFill="1" applyBorder="1" applyAlignment="1">
      <alignment horizontal="center" vertical="center"/>
    </xf>
    <xf numFmtId="3" fontId="18" fillId="2" borderId="37" xfId="1" applyNumberFormat="1" applyFont="1" applyFill="1" applyBorder="1" applyAlignment="1" applyProtection="1">
      <alignment horizontal="center" vertical="center"/>
      <protection locked="0"/>
    </xf>
    <xf numFmtId="3" fontId="18" fillId="2" borderId="0" xfId="1" applyNumberFormat="1" applyFont="1" applyFill="1" applyAlignment="1" applyProtection="1">
      <alignment horizontal="center" vertical="center"/>
      <protection locked="0"/>
    </xf>
    <xf numFmtId="3" fontId="18" fillId="2" borderId="71" xfId="1" applyNumberFormat="1" applyFont="1" applyFill="1" applyBorder="1" applyAlignment="1" applyProtection="1">
      <alignment horizontal="center" vertical="center"/>
      <protection locked="0"/>
    </xf>
    <xf numFmtId="0" fontId="18" fillId="10" borderId="5" xfId="1" applyFont="1" applyFill="1" applyBorder="1" applyAlignment="1" applyProtection="1">
      <alignment horizontal="center" vertical="center" wrapText="1"/>
      <protection locked="0"/>
    </xf>
    <xf numFmtId="0" fontId="18" fillId="10" borderId="1" xfId="1" applyFont="1" applyFill="1" applyBorder="1" applyAlignment="1" applyProtection="1">
      <alignment horizontal="center" vertical="center"/>
      <protection locked="0"/>
    </xf>
    <xf numFmtId="0" fontId="1" fillId="4" borderId="92" xfId="1" applyFill="1" applyBorder="1" applyAlignment="1">
      <alignment horizontal="center" vertical="center" wrapText="1"/>
    </xf>
    <xf numFmtId="0" fontId="1" fillId="4" borderId="62" xfId="1" applyFill="1" applyBorder="1" applyAlignment="1">
      <alignment horizontal="center" vertical="center" wrapText="1"/>
    </xf>
    <xf numFmtId="0" fontId="1" fillId="4" borderId="6" xfId="1" applyFill="1" applyBorder="1" applyAlignment="1">
      <alignment horizontal="center" vertical="center" wrapText="1"/>
    </xf>
    <xf numFmtId="0" fontId="1" fillId="4" borderId="73" xfId="1" applyFill="1" applyBorder="1" applyAlignment="1">
      <alignment horizontal="center" vertical="center" wrapText="1"/>
    </xf>
    <xf numFmtId="49" fontId="1" fillId="2" borderId="102" xfId="1" applyNumberFormat="1" applyFill="1" applyBorder="1" applyAlignment="1" applyProtection="1">
      <alignment horizontal="center" vertical="center"/>
      <protection locked="0"/>
    </xf>
    <xf numFmtId="49" fontId="1" fillId="2" borderId="103" xfId="1" applyNumberFormat="1" applyFill="1" applyBorder="1" applyAlignment="1" applyProtection="1">
      <alignment horizontal="center" vertical="center"/>
      <protection locked="0"/>
    </xf>
    <xf numFmtId="49" fontId="1" fillId="4" borderId="51" xfId="1" applyNumberFormat="1" applyFill="1" applyBorder="1" applyAlignment="1" applyProtection="1">
      <alignment horizontal="center" vertical="center"/>
      <protection locked="0"/>
    </xf>
    <xf numFmtId="49" fontId="1" fillId="4" borderId="39" xfId="1" applyNumberFormat="1" applyFill="1" applyBorder="1" applyAlignment="1" applyProtection="1">
      <alignment horizontal="center" vertical="center"/>
      <protection locked="0"/>
    </xf>
    <xf numFmtId="49" fontId="1" fillId="4" borderId="102" xfId="1" applyNumberFormat="1" applyFill="1" applyBorder="1" applyAlignment="1" applyProtection="1">
      <alignment horizontal="center" vertical="center"/>
      <protection locked="0"/>
    </xf>
    <xf numFmtId="49" fontId="1" fillId="4" borderId="57" xfId="1" applyNumberFormat="1" applyFill="1" applyBorder="1" applyAlignment="1" applyProtection="1">
      <alignment horizontal="center" vertical="center"/>
      <protection locked="0"/>
    </xf>
    <xf numFmtId="3" fontId="18" fillId="2" borderId="102" xfId="1" applyNumberFormat="1" applyFont="1" applyFill="1" applyBorder="1" applyAlignment="1" applyProtection="1">
      <alignment horizontal="center" vertical="center"/>
      <protection locked="0"/>
    </xf>
    <xf numFmtId="3" fontId="18" fillId="2" borderId="103" xfId="1" applyNumberFormat="1" applyFont="1" applyFill="1" applyBorder="1" applyAlignment="1" applyProtection="1">
      <alignment horizontal="center" vertical="center"/>
      <protection locked="0"/>
    </xf>
    <xf numFmtId="3" fontId="18" fillId="4" borderId="51" xfId="1" applyNumberFormat="1" applyFont="1" applyFill="1" applyBorder="1" applyAlignment="1">
      <alignment horizontal="center" vertical="center"/>
    </xf>
    <xf numFmtId="3" fontId="18" fillId="4" borderId="48" xfId="1" applyNumberFormat="1" applyFont="1" applyFill="1" applyBorder="1" applyAlignment="1">
      <alignment horizontal="center" vertical="center"/>
    </xf>
    <xf numFmtId="0" fontId="18" fillId="10" borderId="5" xfId="1" applyFont="1" applyFill="1" applyBorder="1" applyAlignment="1" applyProtection="1">
      <alignment horizontal="center" vertical="center"/>
      <protection locked="0"/>
    </xf>
    <xf numFmtId="0" fontId="18" fillId="10" borderId="63" xfId="1" applyFont="1" applyFill="1" applyBorder="1" applyAlignment="1" applyProtection="1">
      <alignment horizontal="center" vertical="center"/>
      <protection locked="0"/>
    </xf>
    <xf numFmtId="3" fontId="18" fillId="2" borderId="101" xfId="1" applyNumberFormat="1" applyFont="1" applyFill="1" applyBorder="1" applyAlignment="1" applyProtection="1">
      <alignment horizontal="center" vertical="center"/>
      <protection locked="0"/>
    </xf>
    <xf numFmtId="3" fontId="18" fillId="4" borderId="100" xfId="1" applyNumberFormat="1" applyFont="1" applyFill="1" applyBorder="1" applyAlignment="1">
      <alignment horizontal="center" vertical="center"/>
    </xf>
    <xf numFmtId="3" fontId="18" fillId="4" borderId="101" xfId="1" applyNumberFormat="1" applyFont="1" applyFill="1" applyBorder="1" applyAlignment="1">
      <alignment horizontal="center" vertical="center"/>
    </xf>
    <xf numFmtId="0" fontId="7" fillId="4" borderId="47" xfId="1" applyFont="1" applyFill="1" applyBorder="1" applyAlignment="1">
      <alignment horizontal="left" vertical="center" wrapText="1"/>
    </xf>
    <xf numFmtId="0" fontId="7" fillId="4" borderId="39" xfId="1" applyFont="1" applyFill="1" applyBorder="1" applyAlignment="1">
      <alignment horizontal="left" vertical="center" wrapText="1"/>
    </xf>
    <xf numFmtId="3" fontId="18" fillId="4" borderId="5" xfId="1" applyNumberFormat="1" applyFont="1" applyFill="1" applyBorder="1" applyAlignment="1">
      <alignment horizontal="center" vertical="center"/>
    </xf>
    <xf numFmtId="3" fontId="18" fillId="4" borderId="1" xfId="1" applyNumberFormat="1" applyFont="1" applyFill="1" applyBorder="1" applyAlignment="1">
      <alignment horizontal="center" vertical="center"/>
    </xf>
    <xf numFmtId="0" fontId="2" fillId="3" borderId="61" xfId="1" applyFont="1" applyFill="1" applyBorder="1" applyAlignment="1" applyProtection="1">
      <alignment horizontal="center"/>
      <protection locked="0"/>
    </xf>
    <xf numFmtId="0" fontId="2" fillId="3" borderId="11" xfId="1" applyFont="1" applyFill="1" applyBorder="1" applyAlignment="1" applyProtection="1">
      <alignment horizontal="center"/>
      <protection locked="0"/>
    </xf>
    <xf numFmtId="0" fontId="2" fillId="3" borderId="62" xfId="1" applyFont="1" applyFill="1" applyBorder="1" applyAlignment="1" applyProtection="1">
      <alignment horizontal="center"/>
      <protection locked="0"/>
    </xf>
    <xf numFmtId="0" fontId="22" fillId="3" borderId="61" xfId="1" applyFont="1" applyFill="1" applyBorder="1" applyAlignment="1" applyProtection="1">
      <alignment horizontal="center"/>
      <protection locked="0"/>
    </xf>
    <xf numFmtId="0" fontId="22" fillId="3" borderId="11" xfId="1" applyFont="1" applyFill="1" applyBorder="1" applyAlignment="1" applyProtection="1">
      <alignment horizontal="center"/>
      <protection locked="0"/>
    </xf>
    <xf numFmtId="0" fontId="22" fillId="3" borderId="62" xfId="1" applyFont="1" applyFill="1" applyBorder="1" applyAlignment="1" applyProtection="1">
      <alignment horizontal="center"/>
      <protection locked="0"/>
    </xf>
    <xf numFmtId="0" fontId="3" fillId="4" borderId="0" xfId="1" applyFont="1" applyFill="1" applyAlignment="1">
      <alignment horizontal="center" vertical="center"/>
    </xf>
    <xf numFmtId="0" fontId="1" fillId="2" borderId="61" xfId="1" applyFill="1" applyBorder="1" applyAlignment="1" applyProtection="1">
      <alignment horizontal="left" vertical="center" wrapText="1"/>
      <protection locked="0"/>
    </xf>
    <xf numFmtId="0" fontId="1" fillId="2" borderId="11" xfId="1" applyFill="1" applyBorder="1" applyAlignment="1" applyProtection="1">
      <alignment horizontal="left" vertical="center" wrapText="1"/>
      <protection locked="0"/>
    </xf>
    <xf numFmtId="0" fontId="1" fillId="2" borderId="62" xfId="1" applyFill="1" applyBorder="1" applyAlignment="1" applyProtection="1">
      <alignment horizontal="left" vertical="center" wrapText="1"/>
      <protection locked="0"/>
    </xf>
    <xf numFmtId="0" fontId="1" fillId="2" borderId="58" xfId="1" applyFill="1" applyBorder="1" applyAlignment="1" applyProtection="1">
      <alignment horizontal="left" vertical="center" wrapText="1"/>
      <protection locked="0"/>
    </xf>
    <xf numFmtId="0" fontId="1" fillId="2" borderId="1" xfId="1" applyFill="1" applyBorder="1" applyAlignment="1" applyProtection="1">
      <alignment horizontal="left" vertical="center" wrapText="1"/>
      <protection locked="0"/>
    </xf>
    <xf numFmtId="0" fontId="1" fillId="2" borderId="63" xfId="1" applyFill="1" applyBorder="1" applyAlignment="1" applyProtection="1">
      <alignment horizontal="left" vertical="center" wrapText="1"/>
      <protection locked="0"/>
    </xf>
    <xf numFmtId="0" fontId="7" fillId="4" borderId="49" xfId="1" applyFont="1" applyFill="1" applyBorder="1" applyAlignment="1">
      <alignment horizontal="center" vertical="center" wrapText="1"/>
    </xf>
    <xf numFmtId="0" fontId="6" fillId="4" borderId="0" xfId="1" applyFont="1" applyFill="1" applyAlignment="1">
      <alignment horizontal="left" vertical="center" wrapText="1"/>
    </xf>
    <xf numFmtId="0" fontId="7" fillId="4" borderId="59" xfId="1" applyFont="1" applyFill="1" applyBorder="1" applyAlignment="1">
      <alignment horizontal="center" vertical="center" wrapText="1"/>
    </xf>
    <xf numFmtId="0" fontId="7" fillId="4" borderId="6"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8" xfId="1" applyFont="1" applyFill="1" applyBorder="1" applyAlignment="1">
      <alignment horizontal="center" vertical="center"/>
    </xf>
    <xf numFmtId="164" fontId="18" fillId="7" borderId="102" xfId="1" applyNumberFormat="1" applyFont="1" applyFill="1" applyBorder="1" applyAlignment="1" applyProtection="1">
      <alignment horizontal="center" vertical="center"/>
      <protection locked="0"/>
    </xf>
    <xf numFmtId="164" fontId="18" fillId="7" borderId="103" xfId="1" applyNumberFormat="1" applyFont="1" applyFill="1" applyBorder="1" applyAlignment="1" applyProtection="1">
      <alignment horizontal="center" vertical="center"/>
      <protection locked="0"/>
    </xf>
    <xf numFmtId="0" fontId="6" fillId="4" borderId="57" xfId="1" applyFont="1" applyFill="1" applyBorder="1" applyAlignment="1">
      <alignment horizontal="left" vertical="center" wrapText="1"/>
    </xf>
    <xf numFmtId="0" fontId="1" fillId="4" borderId="47" xfId="1" applyFill="1" applyBorder="1" applyAlignment="1">
      <alignment horizontal="center" vertical="center" wrapText="1"/>
    </xf>
    <xf numFmtId="0" fontId="1" fillId="4" borderId="50" xfId="1" applyFill="1" applyBorder="1" applyAlignment="1">
      <alignment horizontal="center" vertical="center" wrapText="1"/>
    </xf>
    <xf numFmtId="3" fontId="16" fillId="4" borderId="54" xfId="1" applyNumberFormat="1" applyFont="1" applyFill="1" applyBorder="1" applyAlignment="1">
      <alignment horizontal="center" vertical="center"/>
    </xf>
    <xf numFmtId="2" fontId="18" fillId="0" borderId="64" xfId="1" applyNumberFormat="1" applyFont="1" applyBorder="1" applyAlignment="1">
      <alignment horizontal="center" vertical="center" wrapText="1"/>
    </xf>
    <xf numFmtId="0" fontId="6" fillId="4" borderId="7" xfId="1" applyFont="1" applyFill="1" applyBorder="1" applyAlignment="1">
      <alignment horizontal="left" vertical="center"/>
    </xf>
    <xf numFmtId="0" fontId="16" fillId="2" borderId="51" xfId="1" applyFont="1" applyFill="1" applyBorder="1" applyAlignment="1" applyProtection="1">
      <alignment horizontal="center" vertical="center" wrapText="1"/>
      <protection locked="0"/>
    </xf>
    <xf numFmtId="0" fontId="16" fillId="2" borderId="39" xfId="1" applyFont="1" applyFill="1" applyBorder="1" applyAlignment="1" applyProtection="1">
      <alignment horizontal="center" vertical="center" wrapText="1"/>
      <protection locked="0"/>
    </xf>
    <xf numFmtId="0" fontId="16" fillId="2" borderId="50" xfId="1" applyFont="1" applyFill="1" applyBorder="1" applyAlignment="1" applyProtection="1">
      <alignment horizontal="center" vertical="center" wrapText="1"/>
      <protection locked="0"/>
    </xf>
    <xf numFmtId="0" fontId="18" fillId="2" borderId="51" xfId="1" applyFont="1" applyFill="1" applyBorder="1" applyAlignment="1" applyProtection="1">
      <alignment horizontal="center" vertical="center" wrapText="1"/>
      <protection locked="0"/>
    </xf>
    <xf numFmtId="0" fontId="18" fillId="2" borderId="39" xfId="1" applyFont="1" applyFill="1" applyBorder="1" applyAlignment="1" applyProtection="1">
      <alignment horizontal="center" vertical="center" wrapText="1"/>
      <protection locked="0"/>
    </xf>
    <xf numFmtId="0" fontId="18" fillId="2" borderId="50" xfId="1" applyFont="1" applyFill="1" applyBorder="1" applyAlignment="1" applyProtection="1">
      <alignment horizontal="center" vertical="center" wrapText="1"/>
      <protection locked="0"/>
    </xf>
    <xf numFmtId="0" fontId="18" fillId="4" borderId="0" xfId="1" applyFont="1" applyFill="1" applyAlignment="1">
      <alignment horizontal="left" vertical="center" wrapText="1"/>
    </xf>
    <xf numFmtId="0" fontId="3" fillId="4" borderId="29" xfId="1" applyFont="1" applyFill="1" applyBorder="1" applyAlignment="1">
      <alignment horizontal="center" vertical="center" wrapText="1"/>
    </xf>
    <xf numFmtId="0" fontId="3" fillId="4" borderId="30" xfId="1" applyFont="1" applyFill="1" applyBorder="1" applyAlignment="1">
      <alignment horizontal="center" vertical="center"/>
    </xf>
    <xf numFmtId="0" fontId="3" fillId="4" borderId="37" xfId="1" applyFont="1" applyFill="1" applyBorder="1" applyAlignment="1">
      <alignment horizontal="center" vertical="center"/>
    </xf>
    <xf numFmtId="0" fontId="3" fillId="4" borderId="16" xfId="1" applyFont="1" applyFill="1" applyBorder="1" applyAlignment="1">
      <alignment horizontal="center" vertical="center"/>
    </xf>
    <xf numFmtId="0" fontId="3" fillId="4" borderId="26" xfId="1" applyFont="1" applyFill="1" applyBorder="1" applyAlignment="1">
      <alignment horizontal="center" vertical="center"/>
    </xf>
    <xf numFmtId="0" fontId="3" fillId="4" borderId="56" xfId="1" applyFont="1" applyFill="1" applyBorder="1" applyAlignment="1">
      <alignment horizontal="center" vertical="center"/>
    </xf>
    <xf numFmtId="0" fontId="3" fillId="4" borderId="27" xfId="1" applyFont="1" applyFill="1" applyBorder="1" applyAlignment="1">
      <alignment horizontal="center" vertical="center"/>
    </xf>
    <xf numFmtId="0" fontId="6" fillId="4" borderId="31" xfId="1" applyFont="1" applyFill="1" applyBorder="1" applyAlignment="1">
      <alignment horizontal="left" vertical="center" wrapText="1"/>
    </xf>
    <xf numFmtId="0" fontId="7" fillId="4" borderId="33" xfId="1" applyFont="1" applyFill="1" applyBorder="1" applyAlignment="1">
      <alignment horizontal="center" vertical="center" wrapText="1"/>
    </xf>
    <xf numFmtId="3" fontId="18" fillId="2" borderId="28" xfId="1" applyNumberFormat="1" applyFont="1" applyFill="1" applyBorder="1" applyAlignment="1" applyProtection="1">
      <alignment horizontal="center" vertical="center"/>
      <protection locked="0"/>
    </xf>
    <xf numFmtId="3" fontId="18" fillId="2" borderId="32" xfId="1" applyNumberFormat="1" applyFont="1" applyFill="1" applyBorder="1" applyAlignment="1" applyProtection="1">
      <alignment horizontal="center" vertical="center"/>
      <protection locked="0"/>
    </xf>
    <xf numFmtId="3" fontId="18" fillId="2" borderId="33" xfId="1" applyNumberFormat="1" applyFont="1" applyFill="1" applyBorder="1" applyAlignment="1" applyProtection="1">
      <alignment horizontal="center" vertical="center"/>
      <protection locked="0"/>
    </xf>
    <xf numFmtId="164" fontId="16" fillId="8" borderId="110" xfId="1" applyNumberFormat="1" applyFont="1" applyFill="1" applyBorder="1" applyAlignment="1" applyProtection="1">
      <alignment horizontal="center" vertical="center"/>
      <protection locked="0"/>
    </xf>
    <xf numFmtId="164" fontId="18" fillId="10" borderId="74" xfId="1" applyNumberFormat="1" applyFont="1" applyFill="1" applyBorder="1" applyAlignment="1" applyProtection="1">
      <alignment horizontal="center" vertical="center" wrapText="1"/>
      <protection locked="0"/>
    </xf>
    <xf numFmtId="164" fontId="18" fillId="10" borderId="81" xfId="1" applyNumberFormat="1" applyFont="1" applyFill="1" applyBorder="1" applyAlignment="1" applyProtection="1">
      <alignment horizontal="center" vertical="center" wrapText="1"/>
      <protection locked="0"/>
    </xf>
    <xf numFmtId="164" fontId="18" fillId="10" borderId="105" xfId="1" applyNumberFormat="1" applyFont="1" applyFill="1" applyBorder="1" applyAlignment="1" applyProtection="1">
      <alignment horizontal="center" vertical="center" wrapText="1"/>
      <protection locked="0"/>
    </xf>
    <xf numFmtId="164" fontId="18" fillId="10" borderId="104" xfId="1" applyNumberFormat="1" applyFont="1" applyFill="1" applyBorder="1" applyAlignment="1" applyProtection="1">
      <alignment horizontal="center" vertical="center" wrapText="1"/>
      <protection locked="0"/>
    </xf>
    <xf numFmtId="0" fontId="3" fillId="6" borderId="29" xfId="1" applyFont="1" applyFill="1" applyBorder="1" applyAlignment="1">
      <alignment horizontal="center" vertical="center" wrapText="1"/>
    </xf>
    <xf numFmtId="0" fontId="3" fillId="6" borderId="30" xfId="1" applyFont="1" applyFill="1" applyBorder="1" applyAlignment="1">
      <alignment horizontal="center" vertical="center"/>
    </xf>
    <xf numFmtId="0" fontId="3" fillId="6" borderId="37" xfId="1" applyFont="1" applyFill="1" applyBorder="1" applyAlignment="1">
      <alignment horizontal="center" vertical="center"/>
    </xf>
    <xf numFmtId="0" fontId="7" fillId="4" borderId="61" xfId="1" applyFont="1" applyFill="1" applyBorder="1" applyAlignment="1">
      <alignment horizontal="center" vertical="center" wrapText="1"/>
    </xf>
    <xf numFmtId="0" fontId="7" fillId="4" borderId="93" xfId="1" applyFont="1" applyFill="1" applyBorder="1" applyAlignment="1">
      <alignment horizontal="center" vertical="center" wrapText="1"/>
    </xf>
    <xf numFmtId="0" fontId="3" fillId="6" borderId="16" xfId="1" applyFont="1" applyFill="1" applyBorder="1" applyAlignment="1">
      <alignment horizontal="center" vertical="center"/>
    </xf>
    <xf numFmtId="0" fontId="3" fillId="6" borderId="26" xfId="1" applyFont="1" applyFill="1" applyBorder="1" applyAlignment="1">
      <alignment horizontal="center" vertical="center"/>
    </xf>
    <xf numFmtId="0" fontId="3" fillId="6" borderId="56" xfId="1" applyFont="1" applyFill="1" applyBorder="1" applyAlignment="1">
      <alignment horizontal="center" vertical="center"/>
    </xf>
    <xf numFmtId="0" fontId="3" fillId="6" borderId="27" xfId="1" applyFont="1" applyFill="1" applyBorder="1" applyAlignment="1">
      <alignment horizontal="center" vertical="center"/>
    </xf>
    <xf numFmtId="0" fontId="7" fillId="6" borderId="28" xfId="1" applyFont="1" applyFill="1" applyBorder="1" applyAlignment="1">
      <alignment horizontal="center" vertical="center" wrapText="1"/>
    </xf>
    <xf numFmtId="0" fontId="7" fillId="6" borderId="32" xfId="1" applyFont="1" applyFill="1" applyBorder="1" applyAlignment="1">
      <alignment horizontal="center" vertical="center" wrapText="1"/>
    </xf>
    <xf numFmtId="0" fontId="6" fillId="6" borderId="33" xfId="1" applyFont="1" applyFill="1" applyBorder="1" applyAlignment="1">
      <alignment horizontal="left" vertical="center" wrapText="1"/>
    </xf>
    <xf numFmtId="3" fontId="16" fillId="4" borderId="20" xfId="1" applyNumberFormat="1" applyFont="1" applyFill="1" applyBorder="1" applyAlignment="1">
      <alignment horizontal="center" vertical="center"/>
    </xf>
    <xf numFmtId="0" fontId="7" fillId="4" borderId="65" xfId="1" applyFont="1" applyFill="1" applyBorder="1" applyAlignment="1">
      <alignment horizontal="center" vertical="center" wrapText="1"/>
    </xf>
    <xf numFmtId="0" fontId="7" fillId="4" borderId="66" xfId="1" applyFont="1" applyFill="1" applyBorder="1" applyAlignment="1">
      <alignment horizontal="center" vertical="center" wrapText="1"/>
    </xf>
    <xf numFmtId="3" fontId="16" fillId="4" borderId="19" xfId="1" applyNumberFormat="1" applyFont="1" applyFill="1" applyBorder="1" applyAlignment="1">
      <alignment horizontal="center" vertical="center"/>
    </xf>
    <xf numFmtId="164" fontId="18" fillId="9" borderId="72" xfId="1" applyNumberFormat="1" applyFont="1" applyFill="1" applyBorder="1" applyAlignment="1" applyProtection="1">
      <alignment horizontal="center" vertical="center"/>
      <protection locked="0"/>
    </xf>
    <xf numFmtId="0" fontId="3" fillId="4" borderId="28" xfId="1" applyFont="1" applyFill="1" applyBorder="1" applyAlignment="1">
      <alignment horizontal="center" vertical="center" wrapText="1"/>
    </xf>
    <xf numFmtId="0" fontId="3" fillId="4" borderId="33" xfId="1" applyFont="1" applyFill="1" applyBorder="1" applyAlignment="1">
      <alignment horizontal="center" vertical="center" wrapText="1"/>
    </xf>
    <xf numFmtId="0" fontId="3" fillId="4" borderId="32" xfId="1" applyFont="1" applyFill="1" applyBorder="1" applyAlignment="1">
      <alignment horizontal="center" vertical="center" wrapText="1"/>
    </xf>
    <xf numFmtId="2" fontId="3" fillId="4" borderId="28" xfId="1" applyNumberFormat="1" applyFont="1" applyFill="1" applyBorder="1" applyAlignment="1">
      <alignment horizontal="center" vertical="center" wrapText="1"/>
    </xf>
    <xf numFmtId="2" fontId="3" fillId="4" borderId="33" xfId="1" applyNumberFormat="1" applyFont="1" applyFill="1" applyBorder="1" applyAlignment="1">
      <alignment horizontal="center" vertical="center" wrapText="1"/>
    </xf>
    <xf numFmtId="2" fontId="3" fillId="4" borderId="32" xfId="1" applyNumberFormat="1" applyFont="1" applyFill="1" applyBorder="1" applyAlignment="1">
      <alignment horizontal="center" vertical="center" wrapText="1"/>
    </xf>
    <xf numFmtId="2" fontId="1" fillId="0" borderId="58" xfId="1" applyNumberFormat="1" applyBorder="1" applyAlignment="1">
      <alignment horizontal="left" vertical="center" wrapText="1"/>
    </xf>
    <xf numFmtId="2" fontId="1" fillId="0" borderId="1" xfId="1" applyNumberFormat="1" applyBorder="1" applyAlignment="1">
      <alignment horizontal="left" vertical="center" wrapText="1"/>
    </xf>
    <xf numFmtId="2" fontId="1" fillId="0" borderId="63" xfId="1" applyNumberFormat="1" applyBorder="1" applyAlignment="1">
      <alignment horizontal="left" vertical="center" wrapText="1"/>
    </xf>
    <xf numFmtId="0" fontId="18" fillId="2" borderId="61" xfId="1" applyFont="1" applyFill="1" applyBorder="1" applyAlignment="1" applyProtection="1">
      <alignment horizontal="center" vertical="center" wrapText="1"/>
      <protection locked="0"/>
    </xf>
    <xf numFmtId="0" fontId="18" fillId="2" borderId="11" xfId="1" applyFont="1" applyFill="1" applyBorder="1" applyAlignment="1" applyProtection="1">
      <alignment horizontal="center" vertical="center" wrapText="1"/>
      <protection locked="0"/>
    </xf>
    <xf numFmtId="0" fontId="18" fillId="2" borderId="62" xfId="1" applyFont="1" applyFill="1" applyBorder="1" applyAlignment="1" applyProtection="1">
      <alignment horizontal="center" vertical="center" wrapText="1"/>
      <protection locked="0"/>
    </xf>
    <xf numFmtId="9" fontId="18" fillId="2" borderId="51" xfId="1" applyNumberFormat="1" applyFont="1" applyFill="1" applyBorder="1" applyAlignment="1" applyProtection="1">
      <alignment horizontal="center" vertical="center" wrapText="1"/>
      <protection locked="0"/>
    </xf>
    <xf numFmtId="0" fontId="1" fillId="3" borderId="51" xfId="1" applyFill="1" applyBorder="1" applyAlignment="1">
      <alignment horizontal="left" vertical="center" wrapText="1"/>
    </xf>
    <xf numFmtId="0" fontId="1" fillId="3" borderId="39" xfId="1" applyFill="1" applyBorder="1" applyAlignment="1">
      <alignment horizontal="left" vertical="center" wrapText="1"/>
    </xf>
    <xf numFmtId="0" fontId="1" fillId="3" borderId="50" xfId="1" applyFill="1" applyBorder="1" applyAlignment="1">
      <alignment horizontal="left" vertical="center" wrapText="1"/>
    </xf>
    <xf numFmtId="164" fontId="16" fillId="4" borderId="20" xfId="1" applyNumberFormat="1" applyFont="1" applyFill="1" applyBorder="1" applyAlignment="1">
      <alignment horizontal="center" vertical="center"/>
    </xf>
    <xf numFmtId="164" fontId="16" fillId="4" borderId="23" xfId="1" applyNumberFormat="1" applyFont="1" applyFill="1" applyBorder="1" applyAlignment="1">
      <alignment horizontal="center" vertical="center"/>
    </xf>
    <xf numFmtId="0" fontId="7" fillId="4" borderId="67" xfId="1" applyFont="1" applyFill="1" applyBorder="1" applyAlignment="1">
      <alignment horizontal="center" vertical="center" wrapText="1"/>
    </xf>
    <xf numFmtId="0" fontId="6" fillId="4" borderId="31" xfId="1" applyFont="1" applyFill="1" applyBorder="1" applyAlignment="1">
      <alignment horizontal="left" wrapText="1"/>
    </xf>
    <xf numFmtId="49" fontId="24" fillId="2" borderId="51" xfId="1" applyNumberFormat="1" applyFont="1" applyFill="1" applyBorder="1" applyAlignment="1" applyProtection="1">
      <alignment horizontal="center" vertical="center"/>
      <protection locked="0"/>
    </xf>
    <xf numFmtId="49" fontId="24" fillId="2" borderId="39" xfId="1" applyNumberFormat="1" applyFont="1" applyFill="1" applyBorder="1" applyAlignment="1" applyProtection="1">
      <alignment horizontal="center" vertical="center"/>
      <protection locked="0"/>
    </xf>
    <xf numFmtId="49" fontId="24" fillId="2" borderId="48" xfId="1" applyNumberFormat="1" applyFont="1" applyFill="1" applyBorder="1" applyAlignment="1" applyProtection="1">
      <alignment horizontal="center" vertical="center"/>
      <protection locked="0"/>
    </xf>
    <xf numFmtId="3" fontId="47" fillId="2" borderId="47" xfId="1" applyNumberFormat="1" applyFont="1" applyFill="1" applyBorder="1" applyAlignment="1" applyProtection="1">
      <alignment horizontal="center" vertical="center"/>
      <protection locked="0"/>
    </xf>
    <xf numFmtId="3" fontId="47" fillId="2" borderId="50" xfId="1" applyNumberFormat="1" applyFont="1" applyFill="1" applyBorder="1" applyAlignment="1" applyProtection="1">
      <alignment horizontal="center" vertical="center"/>
      <protection locked="0"/>
    </xf>
    <xf numFmtId="3" fontId="47" fillId="2" borderId="51" xfId="1" applyNumberFormat="1" applyFont="1" applyFill="1" applyBorder="1" applyAlignment="1" applyProtection="1">
      <alignment horizontal="center" vertical="center"/>
      <protection locked="0"/>
    </xf>
    <xf numFmtId="164" fontId="47" fillId="7" borderId="51" xfId="1" applyNumberFormat="1" applyFont="1" applyFill="1" applyBorder="1" applyAlignment="1" applyProtection="1">
      <alignment horizontal="center" vertical="center"/>
      <protection locked="0"/>
    </xf>
    <xf numFmtId="164" fontId="47" fillId="7" borderId="48" xfId="1" applyNumberFormat="1" applyFont="1" applyFill="1" applyBorder="1" applyAlignment="1" applyProtection="1">
      <alignment horizontal="center" vertical="center"/>
      <protection locked="0"/>
    </xf>
    <xf numFmtId="0" fontId="1" fillId="4" borderId="116" xfId="1" applyFill="1" applyBorder="1" applyAlignment="1">
      <alignment horizontal="center" vertical="center"/>
    </xf>
    <xf numFmtId="0" fontId="1" fillId="4" borderId="117" xfId="1" applyFill="1" applyBorder="1" applyAlignment="1">
      <alignment horizontal="center" vertical="center"/>
    </xf>
    <xf numFmtId="0" fontId="1" fillId="4" borderId="118" xfId="1" applyFill="1" applyBorder="1" applyAlignment="1">
      <alignment horizontal="center" vertical="center"/>
    </xf>
    <xf numFmtId="3" fontId="47" fillId="2" borderId="119" xfId="1" applyNumberFormat="1" applyFont="1" applyFill="1" applyBorder="1" applyAlignment="1" applyProtection="1">
      <alignment horizontal="center" vertical="center"/>
      <protection locked="0"/>
    </xf>
    <xf numFmtId="3" fontId="47" fillId="2" borderId="120" xfId="1" applyNumberFormat="1" applyFont="1" applyFill="1" applyBorder="1" applyAlignment="1" applyProtection="1">
      <alignment horizontal="center" vertical="center"/>
      <protection locked="0"/>
    </xf>
    <xf numFmtId="3" fontId="47" fillId="2" borderId="116" xfId="1" applyNumberFormat="1" applyFont="1" applyFill="1" applyBorder="1" applyAlignment="1" applyProtection="1">
      <alignment horizontal="center" vertical="center"/>
      <protection locked="0"/>
    </xf>
    <xf numFmtId="164" fontId="47" fillId="7" borderId="116" xfId="1" applyNumberFormat="1" applyFont="1" applyFill="1" applyBorder="1" applyAlignment="1" applyProtection="1">
      <alignment horizontal="center" vertical="center"/>
      <protection locked="0"/>
    </xf>
    <xf numFmtId="164" fontId="47" fillId="7" borderId="118" xfId="1" applyNumberFormat="1" applyFont="1" applyFill="1" applyBorder="1" applyAlignment="1" applyProtection="1">
      <alignment horizontal="center" vertical="center"/>
      <protection locked="0"/>
    </xf>
    <xf numFmtId="3" fontId="47" fillId="2" borderId="70" xfId="1" applyNumberFormat="1" applyFont="1" applyFill="1" applyBorder="1" applyAlignment="1" applyProtection="1">
      <alignment horizontal="center" vertical="center"/>
      <protection locked="0"/>
    </xf>
    <xf numFmtId="3" fontId="47" fillId="2" borderId="78" xfId="1" applyNumberFormat="1" applyFont="1" applyFill="1" applyBorder="1" applyAlignment="1" applyProtection="1">
      <alignment horizontal="center" vertical="center"/>
      <protection locked="0"/>
    </xf>
    <xf numFmtId="3" fontId="47" fillId="2" borderId="77" xfId="1" applyNumberFormat="1" applyFont="1" applyFill="1" applyBorder="1" applyAlignment="1" applyProtection="1">
      <alignment horizontal="center" vertical="center"/>
      <protection locked="0"/>
    </xf>
    <xf numFmtId="164" fontId="47" fillId="7" borderId="77" xfId="1" applyNumberFormat="1" applyFont="1" applyFill="1" applyBorder="1" applyAlignment="1" applyProtection="1">
      <alignment horizontal="center" vertical="center"/>
      <protection locked="0"/>
    </xf>
    <xf numFmtId="164" fontId="47" fillId="7" borderId="72" xfId="1" applyNumberFormat="1" applyFont="1" applyFill="1" applyBorder="1" applyAlignment="1" applyProtection="1">
      <alignment horizontal="center" vertical="center"/>
      <protection locked="0"/>
    </xf>
    <xf numFmtId="3" fontId="47" fillId="2" borderId="5" xfId="1" applyNumberFormat="1" applyFont="1" applyFill="1" applyBorder="1" applyAlignment="1" applyProtection="1">
      <alignment horizontal="center" vertical="center"/>
      <protection locked="0"/>
    </xf>
    <xf numFmtId="3" fontId="47" fillId="2" borderId="63" xfId="1" applyNumberFormat="1" applyFont="1" applyFill="1" applyBorder="1" applyAlignment="1" applyProtection="1">
      <alignment horizontal="center" vertical="center"/>
      <protection locked="0"/>
    </xf>
    <xf numFmtId="3" fontId="47" fillId="2" borderId="58" xfId="1" applyNumberFormat="1" applyFont="1" applyFill="1" applyBorder="1" applyAlignment="1" applyProtection="1">
      <alignment horizontal="center" vertical="center"/>
      <protection locked="0"/>
    </xf>
    <xf numFmtId="0" fontId="45" fillId="0" borderId="51" xfId="1" applyFont="1" applyBorder="1" applyAlignment="1">
      <alignment horizontal="left" vertical="center" wrapText="1"/>
    </xf>
    <xf numFmtId="0" fontId="45" fillId="0" borderId="39" xfId="1" applyFont="1" applyBorder="1" applyAlignment="1">
      <alignment horizontal="left" vertical="center" wrapText="1"/>
    </xf>
    <xf numFmtId="0" fontId="45" fillId="0" borderId="50" xfId="1" applyFont="1" applyBorder="1" applyAlignment="1">
      <alignment horizontal="left" vertical="center" wrapText="1"/>
    </xf>
    <xf numFmtId="49" fontId="24" fillId="2" borderId="102" xfId="1" applyNumberFormat="1" applyFont="1" applyFill="1" applyBorder="1" applyAlignment="1" applyProtection="1">
      <alignment horizontal="center" vertical="center"/>
      <protection locked="0"/>
    </xf>
    <xf numFmtId="49" fontId="24" fillId="2" borderId="103" xfId="1" applyNumberFormat="1" applyFont="1" applyFill="1" applyBorder="1" applyAlignment="1" applyProtection="1">
      <alignment horizontal="center" vertical="center"/>
      <protection locked="0"/>
    </xf>
    <xf numFmtId="3" fontId="47" fillId="2" borderId="100" xfId="1" applyNumberFormat="1" applyFont="1" applyFill="1" applyBorder="1" applyAlignment="1" applyProtection="1">
      <alignment horizontal="center" vertical="center"/>
      <protection locked="0"/>
    </xf>
    <xf numFmtId="3" fontId="47" fillId="2" borderId="101" xfId="1" applyNumberFormat="1" applyFont="1" applyFill="1" applyBorder="1" applyAlignment="1" applyProtection="1">
      <alignment horizontal="center" vertical="center"/>
      <protection locked="0"/>
    </xf>
    <xf numFmtId="3" fontId="47" fillId="2" borderId="102" xfId="1" applyNumberFormat="1" applyFont="1" applyFill="1" applyBorder="1" applyAlignment="1" applyProtection="1">
      <alignment horizontal="center" vertical="center"/>
      <protection locked="0"/>
    </xf>
    <xf numFmtId="164" fontId="47" fillId="7" borderId="107" xfId="1" applyNumberFormat="1" applyFont="1" applyFill="1" applyBorder="1" applyAlignment="1" applyProtection="1">
      <alignment horizontal="center" vertical="center"/>
      <protection locked="0"/>
    </xf>
    <xf numFmtId="164" fontId="47" fillId="7" borderId="106" xfId="1" applyNumberFormat="1" applyFont="1" applyFill="1" applyBorder="1" applyAlignment="1" applyProtection="1">
      <alignment horizontal="center" vertical="center"/>
      <protection locked="0"/>
    </xf>
    <xf numFmtId="0" fontId="7" fillId="4" borderId="37" xfId="1" applyFont="1" applyFill="1" applyBorder="1" applyAlignment="1">
      <alignment horizontal="center" vertical="center" wrapText="1"/>
    </xf>
    <xf numFmtId="0" fontId="7" fillId="4" borderId="36" xfId="1" applyFont="1" applyFill="1" applyBorder="1" applyAlignment="1">
      <alignment horizontal="center" vertical="center" wrapText="1"/>
    </xf>
    <xf numFmtId="9" fontId="18" fillId="2" borderId="51" xfId="1" applyNumberFormat="1" applyFont="1" applyFill="1" applyBorder="1" applyAlignment="1">
      <alignment horizontal="center" vertical="center" wrapText="1"/>
    </xf>
    <xf numFmtId="0" fontId="18" fillId="2" borderId="39" xfId="1" applyFont="1" applyFill="1" applyBorder="1" applyAlignment="1">
      <alignment horizontal="center" vertical="center" wrapText="1"/>
    </xf>
    <xf numFmtId="0" fontId="18" fillId="2" borderId="50" xfId="1" applyFont="1" applyFill="1" applyBorder="1" applyAlignment="1">
      <alignment horizontal="center" vertical="center" wrapText="1"/>
    </xf>
    <xf numFmtId="0" fontId="24" fillId="3" borderId="51" xfId="1" applyFont="1" applyFill="1" applyBorder="1" applyAlignment="1">
      <alignment horizontal="left" vertical="center" wrapText="1"/>
    </xf>
    <xf numFmtId="0" fontId="24" fillId="3" borderId="39" xfId="1" applyFont="1" applyFill="1" applyBorder="1" applyAlignment="1">
      <alignment horizontal="left" vertical="center" wrapText="1"/>
    </xf>
    <xf numFmtId="0" fontId="24" fillId="3" borderId="50" xfId="1" applyFont="1" applyFill="1" applyBorder="1" applyAlignment="1">
      <alignment horizontal="left" vertical="center" wrapText="1"/>
    </xf>
    <xf numFmtId="0" fontId="18" fillId="2" borderId="51" xfId="1" applyFont="1" applyFill="1" applyBorder="1" applyAlignment="1">
      <alignment horizontal="center" vertical="center" wrapText="1"/>
    </xf>
    <xf numFmtId="0" fontId="16" fillId="2" borderId="51"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50" xfId="1" applyFont="1" applyFill="1" applyBorder="1" applyAlignment="1">
      <alignment horizontal="center" vertical="center" wrapText="1"/>
    </xf>
    <xf numFmtId="2" fontId="1" fillId="0" borderId="61" xfId="1" applyNumberFormat="1" applyBorder="1" applyAlignment="1">
      <alignment horizontal="left" vertical="center" wrapText="1"/>
    </xf>
    <xf numFmtId="2" fontId="1" fillId="0" borderId="11" xfId="1" applyNumberFormat="1" applyBorder="1" applyAlignment="1">
      <alignment horizontal="left" vertical="center" wrapText="1"/>
    </xf>
    <xf numFmtId="2" fontId="1" fillId="0" borderId="62" xfId="1" applyNumberFormat="1" applyBorder="1" applyAlignment="1">
      <alignment horizontal="left" vertical="center" wrapText="1"/>
    </xf>
  </cellXfs>
  <cellStyles count="2">
    <cellStyle name="Normal" xfId="0" builtinId="0"/>
    <cellStyle name="Normal_HERA_Upit_ED_DP_unprotect" xfId="1" xr:uid="{00000000-0005-0000-0000-00000100000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FFBD"/>
      <color rgb="FFFDECE3"/>
      <color rgb="FFEFF6EA"/>
      <color rgb="FFEAF4E4"/>
      <color rgb="FFE1FFE1"/>
      <color rgb="FFFFD9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354989</xdr:colOff>
      <xdr:row>2</xdr:row>
      <xdr:rowOff>37518</xdr:rowOff>
    </xdr:from>
    <xdr:to>
      <xdr:col>2</xdr:col>
      <xdr:colOff>806824</xdr:colOff>
      <xdr:row>2</xdr:row>
      <xdr:rowOff>698740</xdr:rowOff>
    </xdr:to>
    <xdr:pic>
      <xdr:nvPicPr>
        <xdr:cNvPr id="2" name="Picture 1" descr="036573709@29072005-1E6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939" y="285168"/>
          <a:ext cx="451835" cy="661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354989</xdr:colOff>
      <xdr:row>2</xdr:row>
      <xdr:rowOff>37518</xdr:rowOff>
    </xdr:from>
    <xdr:to>
      <xdr:col>2</xdr:col>
      <xdr:colOff>806824</xdr:colOff>
      <xdr:row>2</xdr:row>
      <xdr:rowOff>698740</xdr:rowOff>
    </xdr:to>
    <xdr:pic>
      <xdr:nvPicPr>
        <xdr:cNvPr id="3" name="Picture 2" descr="036573709@29072005-1E6B">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3577" y="284047"/>
          <a:ext cx="451835" cy="661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354989</xdr:colOff>
      <xdr:row>2</xdr:row>
      <xdr:rowOff>37518</xdr:rowOff>
    </xdr:from>
    <xdr:to>
      <xdr:col>2</xdr:col>
      <xdr:colOff>806824</xdr:colOff>
      <xdr:row>2</xdr:row>
      <xdr:rowOff>698740</xdr:rowOff>
    </xdr:to>
    <xdr:pic>
      <xdr:nvPicPr>
        <xdr:cNvPr id="2" name="Picture 1" descr="036573709@29072005-1E6B">
          <a:extLst>
            <a:ext uri="{FF2B5EF4-FFF2-40B4-BE49-F238E27FC236}">
              <a16:creationId xmlns:a16="http://schemas.microsoft.com/office/drawing/2014/main" id="{68ABB92F-5309-4E81-AE34-5D314C1916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939" y="285168"/>
          <a:ext cx="451835" cy="661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69"/>
  <sheetViews>
    <sheetView zoomScale="85" zoomScaleNormal="85" workbookViewId="0">
      <selection activeCell="U12" sqref="U12"/>
    </sheetView>
  </sheetViews>
  <sheetFormatPr defaultColWidth="9.1796875" defaultRowHeight="12.5" x14ac:dyDescent="0.25"/>
  <cols>
    <col min="1" max="1" width="1.54296875" style="1" customWidth="1"/>
    <col min="2" max="2" width="3.81640625" style="1" customWidth="1"/>
    <col min="3" max="3" width="25.1796875" style="1" customWidth="1"/>
    <col min="4" max="4" width="12.81640625" style="1" customWidth="1"/>
    <col min="5" max="5" width="16.1796875" style="1" customWidth="1"/>
    <col min="6" max="8" width="12.81640625" style="1" customWidth="1"/>
    <col min="9" max="9" width="16.1796875" style="1" customWidth="1"/>
    <col min="10" max="12" width="12.81640625" style="1" customWidth="1"/>
    <col min="13" max="13" width="16.1796875" style="1" customWidth="1"/>
    <col min="14" max="15" width="12.81640625" style="1" customWidth="1"/>
    <col min="16" max="16" width="2.26953125" style="1" customWidth="1"/>
    <col min="17" max="19" width="9" style="1" customWidth="1"/>
    <col min="20" max="16384" width="9.1796875" style="1"/>
  </cols>
  <sheetData>
    <row r="1" spans="1:16" ht="6.75" customHeight="1" thickBot="1" x14ac:dyDescent="0.3">
      <c r="A1" s="3"/>
      <c r="B1" s="3"/>
      <c r="C1" s="3"/>
      <c r="D1" s="3"/>
      <c r="E1" s="3"/>
      <c r="F1" s="3"/>
      <c r="G1" s="3"/>
      <c r="H1" s="3"/>
      <c r="I1" s="3"/>
      <c r="J1" s="3"/>
      <c r="K1" s="3"/>
      <c r="L1" s="3"/>
      <c r="M1" s="3"/>
      <c r="N1" s="3"/>
      <c r="O1" s="3"/>
      <c r="P1" s="3"/>
    </row>
    <row r="2" spans="1:16" x14ac:dyDescent="0.25">
      <c r="A2" s="32"/>
      <c r="B2" s="33"/>
      <c r="C2" s="33"/>
      <c r="D2" s="353"/>
      <c r="E2" s="353"/>
      <c r="F2" s="353"/>
      <c r="G2" s="353"/>
      <c r="H2" s="353"/>
      <c r="I2" s="353"/>
      <c r="J2" s="353"/>
      <c r="K2" s="353"/>
      <c r="L2" s="353"/>
      <c r="M2" s="353"/>
      <c r="N2" s="353"/>
      <c r="O2" s="353"/>
      <c r="P2" s="354"/>
    </row>
    <row r="3" spans="1:16" ht="58.5" customHeight="1" x14ac:dyDescent="0.25">
      <c r="A3" s="34"/>
      <c r="B3" s="355" t="s">
        <v>69</v>
      </c>
      <c r="C3" s="356"/>
      <c r="D3" s="356"/>
      <c r="E3" s="356"/>
      <c r="F3" s="356"/>
      <c r="G3" s="357"/>
      <c r="H3" s="358" t="s">
        <v>134</v>
      </c>
      <c r="I3" s="358"/>
      <c r="J3" s="358"/>
      <c r="K3" s="358"/>
      <c r="L3" s="359" t="str">
        <f>+'2. kvartal_2023'!L3:O3</f>
        <v>Obrazac za 2. kvartal 2023. 
(od 1.4.2023. do 30.6.2023.)</v>
      </c>
      <c r="M3" s="360"/>
      <c r="N3" s="360"/>
      <c r="O3" s="361"/>
      <c r="P3" s="4"/>
    </row>
    <row r="4" spans="1:16" ht="54.75" customHeight="1" x14ac:dyDescent="0.25">
      <c r="A4" s="34"/>
      <c r="B4" s="362" t="s">
        <v>58</v>
      </c>
      <c r="C4" s="363"/>
      <c r="D4" s="363"/>
      <c r="E4" s="363"/>
      <c r="F4" s="363"/>
      <c r="G4" s="363"/>
      <c r="H4" s="363"/>
      <c r="I4" s="363"/>
      <c r="J4" s="363"/>
      <c r="K4" s="363"/>
      <c r="L4" s="363"/>
      <c r="M4" s="363"/>
      <c r="N4" s="363"/>
      <c r="O4" s="364"/>
      <c r="P4" s="4"/>
    </row>
    <row r="5" spans="1:16" ht="50.25" customHeight="1" x14ac:dyDescent="0.25">
      <c r="A5" s="34"/>
      <c r="B5" s="341" t="s">
        <v>124</v>
      </c>
      <c r="C5" s="342"/>
      <c r="D5" s="342"/>
      <c r="E5" s="342"/>
      <c r="F5" s="342"/>
      <c r="G5" s="342"/>
      <c r="H5" s="342"/>
      <c r="I5" s="342"/>
      <c r="J5" s="342"/>
      <c r="K5" s="342"/>
      <c r="L5" s="342"/>
      <c r="M5" s="342"/>
      <c r="N5" s="342"/>
      <c r="O5" s="343"/>
      <c r="P5" s="4"/>
    </row>
    <row r="6" spans="1:16" ht="34.5" customHeight="1" x14ac:dyDescent="0.25">
      <c r="A6" s="34"/>
      <c r="B6" s="341" t="s">
        <v>87</v>
      </c>
      <c r="C6" s="342"/>
      <c r="D6" s="342"/>
      <c r="E6" s="342"/>
      <c r="F6" s="342"/>
      <c r="G6" s="342"/>
      <c r="H6" s="342"/>
      <c r="I6" s="342"/>
      <c r="J6" s="342"/>
      <c r="K6" s="342"/>
      <c r="L6" s="342"/>
      <c r="M6" s="342"/>
      <c r="N6" s="342"/>
      <c r="O6" s="343"/>
      <c r="P6" s="4"/>
    </row>
    <row r="7" spans="1:16" ht="13.5" customHeight="1" thickBot="1" x14ac:dyDescent="0.3">
      <c r="A7" s="35"/>
      <c r="B7" s="36"/>
      <c r="C7" s="36"/>
      <c r="D7" s="37"/>
      <c r="E7" s="37"/>
      <c r="F7" s="37"/>
      <c r="G7" s="37"/>
      <c r="H7" s="37"/>
      <c r="I7" s="37"/>
      <c r="J7" s="37"/>
      <c r="K7" s="37"/>
      <c r="L7" s="37"/>
      <c r="M7" s="37"/>
      <c r="N7" s="37"/>
      <c r="O7" s="5"/>
      <c r="P7" s="6"/>
    </row>
    <row r="8" spans="1:16" ht="15" customHeight="1" thickBot="1" x14ac:dyDescent="0.3">
      <c r="A8" s="38"/>
      <c r="B8" s="38"/>
      <c r="C8" s="38"/>
      <c r="D8" s="340"/>
      <c r="E8" s="340"/>
      <c r="F8" s="340"/>
      <c r="G8" s="340"/>
      <c r="H8" s="340"/>
      <c r="I8" s="340"/>
      <c r="J8" s="340"/>
      <c r="K8" s="340"/>
      <c r="L8" s="340"/>
      <c r="M8" s="340"/>
      <c r="N8" s="340"/>
      <c r="O8" s="2"/>
      <c r="P8" s="2"/>
    </row>
    <row r="9" spans="1:16" ht="15.75" customHeight="1" x14ac:dyDescent="0.25">
      <c r="A9" s="334" t="s">
        <v>75</v>
      </c>
      <c r="B9" s="335"/>
      <c r="C9" s="335"/>
      <c r="D9" s="335"/>
      <c r="E9" s="335"/>
      <c r="F9" s="335"/>
      <c r="G9" s="335"/>
      <c r="H9" s="335"/>
      <c r="I9" s="335"/>
      <c r="J9" s="335"/>
      <c r="K9" s="335"/>
      <c r="L9" s="335"/>
      <c r="M9" s="335"/>
      <c r="N9" s="335"/>
      <c r="O9" s="335"/>
      <c r="P9" s="336"/>
    </row>
    <row r="10" spans="1:16" ht="15.75" customHeight="1" thickBot="1" x14ac:dyDescent="0.3">
      <c r="A10" s="337"/>
      <c r="B10" s="338"/>
      <c r="C10" s="338"/>
      <c r="D10" s="338"/>
      <c r="E10" s="338"/>
      <c r="F10" s="338"/>
      <c r="G10" s="338"/>
      <c r="H10" s="338"/>
      <c r="I10" s="338"/>
      <c r="J10" s="338"/>
      <c r="K10" s="338"/>
      <c r="L10" s="338"/>
      <c r="M10" s="338"/>
      <c r="N10" s="338"/>
      <c r="O10" s="338"/>
      <c r="P10" s="339"/>
    </row>
    <row r="11" spans="1:16" ht="15" customHeight="1" thickBot="1" x14ac:dyDescent="0.3">
      <c r="A11" s="38"/>
      <c r="B11" s="38"/>
      <c r="C11" s="38"/>
      <c r="D11" s="340"/>
      <c r="E11" s="340"/>
      <c r="F11" s="340"/>
      <c r="G11" s="340"/>
      <c r="H11" s="340"/>
      <c r="I11" s="340"/>
      <c r="J11" s="340"/>
      <c r="K11" s="340"/>
      <c r="L11" s="340"/>
      <c r="M11" s="340"/>
      <c r="N11" s="340"/>
      <c r="O11" s="2"/>
      <c r="P11" s="2"/>
    </row>
    <row r="12" spans="1:16" ht="12.75" customHeight="1" x14ac:dyDescent="0.25">
      <c r="A12" s="344" t="s">
        <v>158</v>
      </c>
      <c r="B12" s="345"/>
      <c r="C12" s="345"/>
      <c r="D12" s="345"/>
      <c r="E12" s="345"/>
      <c r="F12" s="345"/>
      <c r="G12" s="345"/>
      <c r="H12" s="345"/>
      <c r="I12" s="345"/>
      <c r="J12" s="345"/>
      <c r="K12" s="345"/>
      <c r="L12" s="345"/>
      <c r="M12" s="345"/>
      <c r="N12" s="345"/>
      <c r="O12" s="345"/>
      <c r="P12" s="346"/>
    </row>
    <row r="13" spans="1:16" x14ac:dyDescent="0.25">
      <c r="A13" s="347"/>
      <c r="B13" s="348"/>
      <c r="C13" s="348"/>
      <c r="D13" s="348"/>
      <c r="E13" s="348"/>
      <c r="F13" s="348"/>
      <c r="G13" s="348"/>
      <c r="H13" s="348"/>
      <c r="I13" s="348"/>
      <c r="J13" s="348"/>
      <c r="K13" s="348"/>
      <c r="L13" s="348"/>
      <c r="M13" s="348"/>
      <c r="N13" s="348"/>
      <c r="O13" s="348"/>
      <c r="P13" s="349"/>
    </row>
    <row r="14" spans="1:16" x14ac:dyDescent="0.25">
      <c r="A14" s="347"/>
      <c r="B14" s="348"/>
      <c r="C14" s="348"/>
      <c r="D14" s="348"/>
      <c r="E14" s="348"/>
      <c r="F14" s="348"/>
      <c r="G14" s="348"/>
      <c r="H14" s="348"/>
      <c r="I14" s="348"/>
      <c r="J14" s="348"/>
      <c r="K14" s="348"/>
      <c r="L14" s="348"/>
      <c r="M14" s="348"/>
      <c r="N14" s="348"/>
      <c r="O14" s="348"/>
      <c r="P14" s="349"/>
    </row>
    <row r="15" spans="1:16" x14ac:dyDescent="0.25">
      <c r="A15" s="347"/>
      <c r="B15" s="348"/>
      <c r="C15" s="348"/>
      <c r="D15" s="348"/>
      <c r="E15" s="348"/>
      <c r="F15" s="348"/>
      <c r="G15" s="348"/>
      <c r="H15" s="348"/>
      <c r="I15" s="348"/>
      <c r="J15" s="348"/>
      <c r="K15" s="348"/>
      <c r="L15" s="348"/>
      <c r="M15" s="348"/>
      <c r="N15" s="348"/>
      <c r="O15" s="348"/>
      <c r="P15" s="349"/>
    </row>
    <row r="16" spans="1:16" x14ac:dyDescent="0.25">
      <c r="A16" s="347"/>
      <c r="B16" s="348"/>
      <c r="C16" s="348"/>
      <c r="D16" s="348"/>
      <c r="E16" s="348"/>
      <c r="F16" s="348"/>
      <c r="G16" s="348"/>
      <c r="H16" s="348"/>
      <c r="I16" s="348"/>
      <c r="J16" s="348"/>
      <c r="K16" s="348"/>
      <c r="L16" s="348"/>
      <c r="M16" s="348"/>
      <c r="N16" s="348"/>
      <c r="O16" s="348"/>
      <c r="P16" s="349"/>
    </row>
    <row r="17" spans="1:16" x14ac:dyDescent="0.25">
      <c r="A17" s="347"/>
      <c r="B17" s="348"/>
      <c r="C17" s="348"/>
      <c r="D17" s="348"/>
      <c r="E17" s="348"/>
      <c r="F17" s="348"/>
      <c r="G17" s="348"/>
      <c r="H17" s="348"/>
      <c r="I17" s="348"/>
      <c r="J17" s="348"/>
      <c r="K17" s="348"/>
      <c r="L17" s="348"/>
      <c r="M17" s="348"/>
      <c r="N17" s="348"/>
      <c r="O17" s="348"/>
      <c r="P17" s="349"/>
    </row>
    <row r="18" spans="1:16" x14ac:dyDescent="0.25">
      <c r="A18" s="347"/>
      <c r="B18" s="348"/>
      <c r="C18" s="348"/>
      <c r="D18" s="348"/>
      <c r="E18" s="348"/>
      <c r="F18" s="348"/>
      <c r="G18" s="348"/>
      <c r="H18" s="348"/>
      <c r="I18" s="348"/>
      <c r="J18" s="348"/>
      <c r="K18" s="348"/>
      <c r="L18" s="348"/>
      <c r="M18" s="348"/>
      <c r="N18" s="348"/>
      <c r="O18" s="348"/>
      <c r="P18" s="349"/>
    </row>
    <row r="19" spans="1:16" x14ac:dyDescent="0.25">
      <c r="A19" s="347"/>
      <c r="B19" s="348"/>
      <c r="C19" s="348"/>
      <c r="D19" s="348"/>
      <c r="E19" s="348"/>
      <c r="F19" s="348"/>
      <c r="G19" s="348"/>
      <c r="H19" s="348"/>
      <c r="I19" s="348"/>
      <c r="J19" s="348"/>
      <c r="K19" s="348"/>
      <c r="L19" s="348"/>
      <c r="M19" s="348"/>
      <c r="N19" s="348"/>
      <c r="O19" s="348"/>
      <c r="P19" s="349"/>
    </row>
    <row r="20" spans="1:16" x14ac:dyDescent="0.25">
      <c r="A20" s="347"/>
      <c r="B20" s="348"/>
      <c r="C20" s="348"/>
      <c r="D20" s="348"/>
      <c r="E20" s="348"/>
      <c r="F20" s="348"/>
      <c r="G20" s="348"/>
      <c r="H20" s="348"/>
      <c r="I20" s="348"/>
      <c r="J20" s="348"/>
      <c r="K20" s="348"/>
      <c r="L20" s="348"/>
      <c r="M20" s="348"/>
      <c r="N20" s="348"/>
      <c r="O20" s="348"/>
      <c r="P20" s="349"/>
    </row>
    <row r="21" spans="1:16" x14ac:dyDescent="0.25">
      <c r="A21" s="347"/>
      <c r="B21" s="348"/>
      <c r="C21" s="348"/>
      <c r="D21" s="348"/>
      <c r="E21" s="348"/>
      <c r="F21" s="348"/>
      <c r="G21" s="348"/>
      <c r="H21" s="348"/>
      <c r="I21" s="348"/>
      <c r="J21" s="348"/>
      <c r="K21" s="348"/>
      <c r="L21" s="348"/>
      <c r="M21" s="348"/>
      <c r="N21" s="348"/>
      <c r="O21" s="348"/>
      <c r="P21" s="349"/>
    </row>
    <row r="22" spans="1:16" x14ac:dyDescent="0.25">
      <c r="A22" s="347"/>
      <c r="B22" s="348"/>
      <c r="C22" s="348"/>
      <c r="D22" s="348"/>
      <c r="E22" s="348"/>
      <c r="F22" s="348"/>
      <c r="G22" s="348"/>
      <c r="H22" s="348"/>
      <c r="I22" s="348"/>
      <c r="J22" s="348"/>
      <c r="K22" s="348"/>
      <c r="L22" s="348"/>
      <c r="M22" s="348"/>
      <c r="N22" s="348"/>
      <c r="O22" s="348"/>
      <c r="P22" s="349"/>
    </row>
    <row r="23" spans="1:16" x14ac:dyDescent="0.25">
      <c r="A23" s="347"/>
      <c r="B23" s="348"/>
      <c r="C23" s="348"/>
      <c r="D23" s="348"/>
      <c r="E23" s="348"/>
      <c r="F23" s="348"/>
      <c r="G23" s="348"/>
      <c r="H23" s="348"/>
      <c r="I23" s="348"/>
      <c r="J23" s="348"/>
      <c r="K23" s="348"/>
      <c r="L23" s="348"/>
      <c r="M23" s="348"/>
      <c r="N23" s="348"/>
      <c r="O23" s="348"/>
      <c r="P23" s="349"/>
    </row>
    <row r="24" spans="1:16" x14ac:dyDescent="0.25">
      <c r="A24" s="347"/>
      <c r="B24" s="348"/>
      <c r="C24" s="348"/>
      <c r="D24" s="348"/>
      <c r="E24" s="348"/>
      <c r="F24" s="348"/>
      <c r="G24" s="348"/>
      <c r="H24" s="348"/>
      <c r="I24" s="348"/>
      <c r="J24" s="348"/>
      <c r="K24" s="348"/>
      <c r="L24" s="348"/>
      <c r="M24" s="348"/>
      <c r="N24" s="348"/>
      <c r="O24" s="348"/>
      <c r="P24" s="349"/>
    </row>
    <row r="25" spans="1:16" x14ac:dyDescent="0.25">
      <c r="A25" s="347"/>
      <c r="B25" s="348"/>
      <c r="C25" s="348"/>
      <c r="D25" s="348"/>
      <c r="E25" s="348"/>
      <c r="F25" s="348"/>
      <c r="G25" s="348"/>
      <c r="H25" s="348"/>
      <c r="I25" s="348"/>
      <c r="J25" s="348"/>
      <c r="K25" s="348"/>
      <c r="L25" s="348"/>
      <c r="M25" s="348"/>
      <c r="N25" s="348"/>
      <c r="O25" s="348"/>
      <c r="P25" s="349"/>
    </row>
    <row r="26" spans="1:16" x14ac:dyDescent="0.25">
      <c r="A26" s="347"/>
      <c r="B26" s="348"/>
      <c r="C26" s="348"/>
      <c r="D26" s="348"/>
      <c r="E26" s="348"/>
      <c r="F26" s="348"/>
      <c r="G26" s="348"/>
      <c r="H26" s="348"/>
      <c r="I26" s="348"/>
      <c r="J26" s="348"/>
      <c r="K26" s="348"/>
      <c r="L26" s="348"/>
      <c r="M26" s="348"/>
      <c r="N26" s="348"/>
      <c r="O26" s="348"/>
      <c r="P26" s="349"/>
    </row>
    <row r="27" spans="1:16" x14ac:dyDescent="0.25">
      <c r="A27" s="347"/>
      <c r="B27" s="348"/>
      <c r="C27" s="348"/>
      <c r="D27" s="348"/>
      <c r="E27" s="348"/>
      <c r="F27" s="348"/>
      <c r="G27" s="348"/>
      <c r="H27" s="348"/>
      <c r="I27" s="348"/>
      <c r="J27" s="348"/>
      <c r="K27" s="348"/>
      <c r="L27" s="348"/>
      <c r="M27" s="348"/>
      <c r="N27" s="348"/>
      <c r="O27" s="348"/>
      <c r="P27" s="349"/>
    </row>
    <row r="28" spans="1:16" x14ac:dyDescent="0.25">
      <c r="A28" s="347"/>
      <c r="B28" s="348"/>
      <c r="C28" s="348"/>
      <c r="D28" s="348"/>
      <c r="E28" s="348"/>
      <c r="F28" s="348"/>
      <c r="G28" s="348"/>
      <c r="H28" s="348"/>
      <c r="I28" s="348"/>
      <c r="J28" s="348"/>
      <c r="K28" s="348"/>
      <c r="L28" s="348"/>
      <c r="M28" s="348"/>
      <c r="N28" s="348"/>
      <c r="O28" s="348"/>
      <c r="P28" s="349"/>
    </row>
    <row r="29" spans="1:16" x14ac:dyDescent="0.25">
      <c r="A29" s="347"/>
      <c r="B29" s="348"/>
      <c r="C29" s="348"/>
      <c r="D29" s="348"/>
      <c r="E29" s="348"/>
      <c r="F29" s="348"/>
      <c r="G29" s="348"/>
      <c r="H29" s="348"/>
      <c r="I29" s="348"/>
      <c r="J29" s="348"/>
      <c r="K29" s="348"/>
      <c r="L29" s="348"/>
      <c r="M29" s="348"/>
      <c r="N29" s="348"/>
      <c r="O29" s="348"/>
      <c r="P29" s="349"/>
    </row>
    <row r="30" spans="1:16" x14ac:dyDescent="0.25">
      <c r="A30" s="347"/>
      <c r="B30" s="348"/>
      <c r="C30" s="348"/>
      <c r="D30" s="348"/>
      <c r="E30" s="348"/>
      <c r="F30" s="348"/>
      <c r="G30" s="348"/>
      <c r="H30" s="348"/>
      <c r="I30" s="348"/>
      <c r="J30" s="348"/>
      <c r="K30" s="348"/>
      <c r="L30" s="348"/>
      <c r="M30" s="348"/>
      <c r="N30" s="348"/>
      <c r="O30" s="348"/>
      <c r="P30" s="349"/>
    </row>
    <row r="31" spans="1:16" x14ac:dyDescent="0.25">
      <c r="A31" s="347"/>
      <c r="B31" s="348"/>
      <c r="C31" s="348"/>
      <c r="D31" s="348"/>
      <c r="E31" s="348"/>
      <c r="F31" s="348"/>
      <c r="G31" s="348"/>
      <c r="H31" s="348"/>
      <c r="I31" s="348"/>
      <c r="J31" s="348"/>
      <c r="K31" s="348"/>
      <c r="L31" s="348"/>
      <c r="M31" s="348"/>
      <c r="N31" s="348"/>
      <c r="O31" s="348"/>
      <c r="P31" s="349"/>
    </row>
    <row r="32" spans="1:16" x14ac:dyDescent="0.25">
      <c r="A32" s="347"/>
      <c r="B32" s="348"/>
      <c r="C32" s="348"/>
      <c r="D32" s="348"/>
      <c r="E32" s="348"/>
      <c r="F32" s="348"/>
      <c r="G32" s="348"/>
      <c r="H32" s="348"/>
      <c r="I32" s="348"/>
      <c r="J32" s="348"/>
      <c r="K32" s="348"/>
      <c r="L32" s="348"/>
      <c r="M32" s="348"/>
      <c r="N32" s="348"/>
      <c r="O32" s="348"/>
      <c r="P32" s="349"/>
    </row>
    <row r="33" spans="1:16" x14ac:dyDescent="0.25">
      <c r="A33" s="347"/>
      <c r="B33" s="348"/>
      <c r="C33" s="348"/>
      <c r="D33" s="348"/>
      <c r="E33" s="348"/>
      <c r="F33" s="348"/>
      <c r="G33" s="348"/>
      <c r="H33" s="348"/>
      <c r="I33" s="348"/>
      <c r="J33" s="348"/>
      <c r="K33" s="348"/>
      <c r="L33" s="348"/>
      <c r="M33" s="348"/>
      <c r="N33" s="348"/>
      <c r="O33" s="348"/>
      <c r="P33" s="349"/>
    </row>
    <row r="34" spans="1:16" x14ac:dyDescent="0.25">
      <c r="A34" s="347"/>
      <c r="B34" s="348"/>
      <c r="C34" s="348"/>
      <c r="D34" s="348"/>
      <c r="E34" s="348"/>
      <c r="F34" s="348"/>
      <c r="G34" s="348"/>
      <c r="H34" s="348"/>
      <c r="I34" s="348"/>
      <c r="J34" s="348"/>
      <c r="K34" s="348"/>
      <c r="L34" s="348"/>
      <c r="M34" s="348"/>
      <c r="N34" s="348"/>
      <c r="O34" s="348"/>
      <c r="P34" s="349"/>
    </row>
    <row r="35" spans="1:16" x14ac:dyDescent="0.25">
      <c r="A35" s="347"/>
      <c r="B35" s="348"/>
      <c r="C35" s="348"/>
      <c r="D35" s="348"/>
      <c r="E35" s="348"/>
      <c r="F35" s="348"/>
      <c r="G35" s="348"/>
      <c r="H35" s="348"/>
      <c r="I35" s="348"/>
      <c r="J35" s="348"/>
      <c r="K35" s="348"/>
      <c r="L35" s="348"/>
      <c r="M35" s="348"/>
      <c r="N35" s="348"/>
      <c r="O35" s="348"/>
      <c r="P35" s="349"/>
    </row>
    <row r="36" spans="1:16" x14ac:dyDescent="0.25">
      <c r="A36" s="347"/>
      <c r="B36" s="348"/>
      <c r="C36" s="348"/>
      <c r="D36" s="348"/>
      <c r="E36" s="348"/>
      <c r="F36" s="348"/>
      <c r="G36" s="348"/>
      <c r="H36" s="348"/>
      <c r="I36" s="348"/>
      <c r="J36" s="348"/>
      <c r="K36" s="348"/>
      <c r="L36" s="348"/>
      <c r="M36" s="348"/>
      <c r="N36" s="348"/>
      <c r="O36" s="348"/>
      <c r="P36" s="349"/>
    </row>
    <row r="37" spans="1:16" x14ac:dyDescent="0.25">
      <c r="A37" s="347"/>
      <c r="B37" s="348"/>
      <c r="C37" s="348"/>
      <c r="D37" s="348"/>
      <c r="E37" s="348"/>
      <c r="F37" s="348"/>
      <c r="G37" s="348"/>
      <c r="H37" s="348"/>
      <c r="I37" s="348"/>
      <c r="J37" s="348"/>
      <c r="K37" s="348"/>
      <c r="L37" s="348"/>
      <c r="M37" s="348"/>
      <c r="N37" s="348"/>
      <c r="O37" s="348"/>
      <c r="P37" s="349"/>
    </row>
    <row r="38" spans="1:16" x14ac:dyDescent="0.25">
      <c r="A38" s="347"/>
      <c r="B38" s="348"/>
      <c r="C38" s="348"/>
      <c r="D38" s="348"/>
      <c r="E38" s="348"/>
      <c r="F38" s="348"/>
      <c r="G38" s="348"/>
      <c r="H38" s="348"/>
      <c r="I38" s="348"/>
      <c r="J38" s="348"/>
      <c r="K38" s="348"/>
      <c r="L38" s="348"/>
      <c r="M38" s="348"/>
      <c r="N38" s="348"/>
      <c r="O38" s="348"/>
      <c r="P38" s="349"/>
    </row>
    <row r="39" spans="1:16" x14ac:dyDescent="0.25">
      <c r="A39" s="347"/>
      <c r="B39" s="348"/>
      <c r="C39" s="348"/>
      <c r="D39" s="348"/>
      <c r="E39" s="348"/>
      <c r="F39" s="348"/>
      <c r="G39" s="348"/>
      <c r="H39" s="348"/>
      <c r="I39" s="348"/>
      <c r="J39" s="348"/>
      <c r="K39" s="348"/>
      <c r="L39" s="348"/>
      <c r="M39" s="348"/>
      <c r="N39" s="348"/>
      <c r="O39" s="348"/>
      <c r="P39" s="349"/>
    </row>
    <row r="40" spans="1:16" x14ac:dyDescent="0.25">
      <c r="A40" s="347"/>
      <c r="B40" s="348"/>
      <c r="C40" s="348"/>
      <c r="D40" s="348"/>
      <c r="E40" s="348"/>
      <c r="F40" s="348"/>
      <c r="G40" s="348"/>
      <c r="H40" s="348"/>
      <c r="I40" s="348"/>
      <c r="J40" s="348"/>
      <c r="K40" s="348"/>
      <c r="L40" s="348"/>
      <c r="M40" s="348"/>
      <c r="N40" s="348"/>
      <c r="O40" s="348"/>
      <c r="P40" s="349"/>
    </row>
    <row r="41" spans="1:16" x14ac:dyDescent="0.25">
      <c r="A41" s="347"/>
      <c r="B41" s="348"/>
      <c r="C41" s="348"/>
      <c r="D41" s="348"/>
      <c r="E41" s="348"/>
      <c r="F41" s="348"/>
      <c r="G41" s="348"/>
      <c r="H41" s="348"/>
      <c r="I41" s="348"/>
      <c r="J41" s="348"/>
      <c r="K41" s="348"/>
      <c r="L41" s="348"/>
      <c r="M41" s="348"/>
      <c r="N41" s="348"/>
      <c r="O41" s="348"/>
      <c r="P41" s="349"/>
    </row>
    <row r="42" spans="1:16" x14ac:dyDescent="0.25">
      <c r="A42" s="347"/>
      <c r="B42" s="348"/>
      <c r="C42" s="348"/>
      <c r="D42" s="348"/>
      <c r="E42" s="348"/>
      <c r="F42" s="348"/>
      <c r="G42" s="348"/>
      <c r="H42" s="348"/>
      <c r="I42" s="348"/>
      <c r="J42" s="348"/>
      <c r="K42" s="348"/>
      <c r="L42" s="348"/>
      <c r="M42" s="348"/>
      <c r="N42" s="348"/>
      <c r="O42" s="348"/>
      <c r="P42" s="349"/>
    </row>
    <row r="43" spans="1:16" x14ac:dyDescent="0.25">
      <c r="A43" s="347"/>
      <c r="B43" s="348"/>
      <c r="C43" s="348"/>
      <c r="D43" s="348"/>
      <c r="E43" s="348"/>
      <c r="F43" s="348"/>
      <c r="G43" s="348"/>
      <c r="H43" s="348"/>
      <c r="I43" s="348"/>
      <c r="J43" s="348"/>
      <c r="K43" s="348"/>
      <c r="L43" s="348"/>
      <c r="M43" s="348"/>
      <c r="N43" s="348"/>
      <c r="O43" s="348"/>
      <c r="P43" s="349"/>
    </row>
    <row r="44" spans="1:16" x14ac:dyDescent="0.25">
      <c r="A44" s="347"/>
      <c r="B44" s="348"/>
      <c r="C44" s="348"/>
      <c r="D44" s="348"/>
      <c r="E44" s="348"/>
      <c r="F44" s="348"/>
      <c r="G44" s="348"/>
      <c r="H44" s="348"/>
      <c r="I44" s="348"/>
      <c r="J44" s="348"/>
      <c r="K44" s="348"/>
      <c r="L44" s="348"/>
      <c r="M44" s="348"/>
      <c r="N44" s="348"/>
      <c r="O44" s="348"/>
      <c r="P44" s="349"/>
    </row>
    <row r="45" spans="1:16" x14ac:dyDescent="0.25">
      <c r="A45" s="347"/>
      <c r="B45" s="348"/>
      <c r="C45" s="348"/>
      <c r="D45" s="348"/>
      <c r="E45" s="348"/>
      <c r="F45" s="348"/>
      <c r="G45" s="348"/>
      <c r="H45" s="348"/>
      <c r="I45" s="348"/>
      <c r="J45" s="348"/>
      <c r="K45" s="348"/>
      <c r="L45" s="348"/>
      <c r="M45" s="348"/>
      <c r="N45" s="348"/>
      <c r="O45" s="348"/>
      <c r="P45" s="349"/>
    </row>
    <row r="46" spans="1:16" x14ac:dyDescent="0.25">
      <c r="A46" s="347"/>
      <c r="B46" s="348"/>
      <c r="C46" s="348"/>
      <c r="D46" s="348"/>
      <c r="E46" s="348"/>
      <c r="F46" s="348"/>
      <c r="G46" s="348"/>
      <c r="H46" s="348"/>
      <c r="I46" s="348"/>
      <c r="J46" s="348"/>
      <c r="K46" s="348"/>
      <c r="L46" s="348"/>
      <c r="M46" s="348"/>
      <c r="N46" s="348"/>
      <c r="O46" s="348"/>
      <c r="P46" s="349"/>
    </row>
    <row r="47" spans="1:16" x14ac:dyDescent="0.25">
      <c r="A47" s="347"/>
      <c r="B47" s="348"/>
      <c r="C47" s="348"/>
      <c r="D47" s="348"/>
      <c r="E47" s="348"/>
      <c r="F47" s="348"/>
      <c r="G47" s="348"/>
      <c r="H47" s="348"/>
      <c r="I47" s="348"/>
      <c r="J47" s="348"/>
      <c r="K47" s="348"/>
      <c r="L47" s="348"/>
      <c r="M47" s="348"/>
      <c r="N47" s="348"/>
      <c r="O47" s="348"/>
      <c r="P47" s="349"/>
    </row>
    <row r="48" spans="1:16" x14ac:dyDescent="0.25">
      <c r="A48" s="347"/>
      <c r="B48" s="348"/>
      <c r="C48" s="348"/>
      <c r="D48" s="348"/>
      <c r="E48" s="348"/>
      <c r="F48" s="348"/>
      <c r="G48" s="348"/>
      <c r="H48" s="348"/>
      <c r="I48" s="348"/>
      <c r="J48" s="348"/>
      <c r="K48" s="348"/>
      <c r="L48" s="348"/>
      <c r="M48" s="348"/>
      <c r="N48" s="348"/>
      <c r="O48" s="348"/>
      <c r="P48" s="349"/>
    </row>
    <row r="49" spans="1:16" x14ac:dyDescent="0.25">
      <c r="A49" s="347"/>
      <c r="B49" s="348"/>
      <c r="C49" s="348"/>
      <c r="D49" s="348"/>
      <c r="E49" s="348"/>
      <c r="F49" s="348"/>
      <c r="G49" s="348"/>
      <c r="H49" s="348"/>
      <c r="I49" s="348"/>
      <c r="J49" s="348"/>
      <c r="K49" s="348"/>
      <c r="L49" s="348"/>
      <c r="M49" s="348"/>
      <c r="N49" s="348"/>
      <c r="O49" s="348"/>
      <c r="P49" s="349"/>
    </row>
    <row r="50" spans="1:16" x14ac:dyDescent="0.25">
      <c r="A50" s="347"/>
      <c r="B50" s="348"/>
      <c r="C50" s="348"/>
      <c r="D50" s="348"/>
      <c r="E50" s="348"/>
      <c r="F50" s="348"/>
      <c r="G50" s="348"/>
      <c r="H50" s="348"/>
      <c r="I50" s="348"/>
      <c r="J50" s="348"/>
      <c r="K50" s="348"/>
      <c r="L50" s="348"/>
      <c r="M50" s="348"/>
      <c r="N50" s="348"/>
      <c r="O50" s="348"/>
      <c r="P50" s="349"/>
    </row>
    <row r="51" spans="1:16" x14ac:dyDescent="0.25">
      <c r="A51" s="347"/>
      <c r="B51" s="348"/>
      <c r="C51" s="348"/>
      <c r="D51" s="348"/>
      <c r="E51" s="348"/>
      <c r="F51" s="348"/>
      <c r="G51" s="348"/>
      <c r="H51" s="348"/>
      <c r="I51" s="348"/>
      <c r="J51" s="348"/>
      <c r="K51" s="348"/>
      <c r="L51" s="348"/>
      <c r="M51" s="348"/>
      <c r="N51" s="348"/>
      <c r="O51" s="348"/>
      <c r="P51" s="349"/>
    </row>
    <row r="52" spans="1:16" x14ac:dyDescent="0.25">
      <c r="A52" s="347"/>
      <c r="B52" s="348"/>
      <c r="C52" s="348"/>
      <c r="D52" s="348"/>
      <c r="E52" s="348"/>
      <c r="F52" s="348"/>
      <c r="G52" s="348"/>
      <c r="H52" s="348"/>
      <c r="I52" s="348"/>
      <c r="J52" s="348"/>
      <c r="K52" s="348"/>
      <c r="L52" s="348"/>
      <c r="M52" s="348"/>
      <c r="N52" s="348"/>
      <c r="O52" s="348"/>
      <c r="P52" s="349"/>
    </row>
    <row r="53" spans="1:16" x14ac:dyDescent="0.25">
      <c r="A53" s="347"/>
      <c r="B53" s="348"/>
      <c r="C53" s="348"/>
      <c r="D53" s="348"/>
      <c r="E53" s="348"/>
      <c r="F53" s="348"/>
      <c r="G53" s="348"/>
      <c r="H53" s="348"/>
      <c r="I53" s="348"/>
      <c r="J53" s="348"/>
      <c r="K53" s="348"/>
      <c r="L53" s="348"/>
      <c r="M53" s="348"/>
      <c r="N53" s="348"/>
      <c r="O53" s="348"/>
      <c r="P53" s="349"/>
    </row>
    <row r="54" spans="1:16" x14ac:dyDescent="0.25">
      <c r="A54" s="347"/>
      <c r="B54" s="348"/>
      <c r="C54" s="348"/>
      <c r="D54" s="348"/>
      <c r="E54" s="348"/>
      <c r="F54" s="348"/>
      <c r="G54" s="348"/>
      <c r="H54" s="348"/>
      <c r="I54" s="348"/>
      <c r="J54" s="348"/>
      <c r="K54" s="348"/>
      <c r="L54" s="348"/>
      <c r="M54" s="348"/>
      <c r="N54" s="348"/>
      <c r="O54" s="348"/>
      <c r="P54" s="349"/>
    </row>
    <row r="55" spans="1:16" x14ac:dyDescent="0.25">
      <c r="A55" s="347"/>
      <c r="B55" s="348"/>
      <c r="C55" s="348"/>
      <c r="D55" s="348"/>
      <c r="E55" s="348"/>
      <c r="F55" s="348"/>
      <c r="G55" s="348"/>
      <c r="H55" s="348"/>
      <c r="I55" s="348"/>
      <c r="J55" s="348"/>
      <c r="K55" s="348"/>
      <c r="L55" s="348"/>
      <c r="M55" s="348"/>
      <c r="N55" s="348"/>
      <c r="O55" s="348"/>
      <c r="P55" s="349"/>
    </row>
    <row r="56" spans="1:16" x14ac:dyDescent="0.25">
      <c r="A56" s="347"/>
      <c r="B56" s="348"/>
      <c r="C56" s="348"/>
      <c r="D56" s="348"/>
      <c r="E56" s="348"/>
      <c r="F56" s="348"/>
      <c r="G56" s="348"/>
      <c r="H56" s="348"/>
      <c r="I56" s="348"/>
      <c r="J56" s="348"/>
      <c r="K56" s="348"/>
      <c r="L56" s="348"/>
      <c r="M56" s="348"/>
      <c r="N56" s="348"/>
      <c r="O56" s="348"/>
      <c r="P56" s="349"/>
    </row>
    <row r="57" spans="1:16" x14ac:dyDescent="0.25">
      <c r="A57" s="347"/>
      <c r="B57" s="348"/>
      <c r="C57" s="348"/>
      <c r="D57" s="348"/>
      <c r="E57" s="348"/>
      <c r="F57" s="348"/>
      <c r="G57" s="348"/>
      <c r="H57" s="348"/>
      <c r="I57" s="348"/>
      <c r="J57" s="348"/>
      <c r="K57" s="348"/>
      <c r="L57" s="348"/>
      <c r="M57" s="348"/>
      <c r="N57" s="348"/>
      <c r="O57" s="348"/>
      <c r="P57" s="349"/>
    </row>
    <row r="58" spans="1:16" x14ac:dyDescent="0.25">
      <c r="A58" s="347"/>
      <c r="B58" s="348"/>
      <c r="C58" s="348"/>
      <c r="D58" s="348"/>
      <c r="E58" s="348"/>
      <c r="F58" s="348"/>
      <c r="G58" s="348"/>
      <c r="H58" s="348"/>
      <c r="I58" s="348"/>
      <c r="J58" s="348"/>
      <c r="K58" s="348"/>
      <c r="L58" s="348"/>
      <c r="M58" s="348"/>
      <c r="N58" s="348"/>
      <c r="O58" s="348"/>
      <c r="P58" s="349"/>
    </row>
    <row r="59" spans="1:16" ht="47.25" customHeight="1" x14ac:dyDescent="0.25">
      <c r="A59" s="347"/>
      <c r="B59" s="348"/>
      <c r="C59" s="348"/>
      <c r="D59" s="348"/>
      <c r="E59" s="348"/>
      <c r="F59" s="348"/>
      <c r="G59" s="348"/>
      <c r="H59" s="348"/>
      <c r="I59" s="348"/>
      <c r="J59" s="348"/>
      <c r="K59" s="348"/>
      <c r="L59" s="348"/>
      <c r="M59" s="348"/>
      <c r="N59" s="348"/>
      <c r="O59" s="348"/>
      <c r="P59" s="349"/>
    </row>
    <row r="60" spans="1:16" x14ac:dyDescent="0.25">
      <c r="A60" s="347"/>
      <c r="B60" s="348"/>
      <c r="C60" s="348"/>
      <c r="D60" s="348"/>
      <c r="E60" s="348"/>
      <c r="F60" s="348"/>
      <c r="G60" s="348"/>
      <c r="H60" s="348"/>
      <c r="I60" s="348"/>
      <c r="J60" s="348"/>
      <c r="K60" s="348"/>
      <c r="L60" s="348"/>
      <c r="M60" s="348"/>
      <c r="N60" s="348"/>
      <c r="O60" s="348"/>
      <c r="P60" s="349"/>
    </row>
    <row r="61" spans="1:16" x14ac:dyDescent="0.25">
      <c r="A61" s="347"/>
      <c r="B61" s="348"/>
      <c r="C61" s="348"/>
      <c r="D61" s="348"/>
      <c r="E61" s="348"/>
      <c r="F61" s="348"/>
      <c r="G61" s="348"/>
      <c r="H61" s="348"/>
      <c r="I61" s="348"/>
      <c r="J61" s="348"/>
      <c r="K61" s="348"/>
      <c r="L61" s="348"/>
      <c r="M61" s="348"/>
      <c r="N61" s="348"/>
      <c r="O61" s="348"/>
      <c r="P61" s="349"/>
    </row>
    <row r="62" spans="1:16" x14ac:dyDescent="0.25">
      <c r="A62" s="347"/>
      <c r="B62" s="348"/>
      <c r="C62" s="348"/>
      <c r="D62" s="348"/>
      <c r="E62" s="348"/>
      <c r="F62" s="348"/>
      <c r="G62" s="348"/>
      <c r="H62" s="348"/>
      <c r="I62" s="348"/>
      <c r="J62" s="348"/>
      <c r="K62" s="348"/>
      <c r="L62" s="348"/>
      <c r="M62" s="348"/>
      <c r="N62" s="348"/>
      <c r="O62" s="348"/>
      <c r="P62" s="349"/>
    </row>
    <row r="63" spans="1:16" x14ac:dyDescent="0.25">
      <c r="A63" s="347"/>
      <c r="B63" s="348"/>
      <c r="C63" s="348"/>
      <c r="D63" s="348"/>
      <c r="E63" s="348"/>
      <c r="F63" s="348"/>
      <c r="G63" s="348"/>
      <c r="H63" s="348"/>
      <c r="I63" s="348"/>
      <c r="J63" s="348"/>
      <c r="K63" s="348"/>
      <c r="L63" s="348"/>
      <c r="M63" s="348"/>
      <c r="N63" s="348"/>
      <c r="O63" s="348"/>
      <c r="P63" s="349"/>
    </row>
    <row r="64" spans="1:16" x14ac:dyDescent="0.25">
      <c r="A64" s="347"/>
      <c r="B64" s="348"/>
      <c r="C64" s="348"/>
      <c r="D64" s="348"/>
      <c r="E64" s="348"/>
      <c r="F64" s="348"/>
      <c r="G64" s="348"/>
      <c r="H64" s="348"/>
      <c r="I64" s="348"/>
      <c r="J64" s="348"/>
      <c r="K64" s="348"/>
      <c r="L64" s="348"/>
      <c r="M64" s="348"/>
      <c r="N64" s="348"/>
      <c r="O64" s="348"/>
      <c r="P64" s="349"/>
    </row>
    <row r="65" spans="1:16" x14ac:dyDescent="0.25">
      <c r="A65" s="347"/>
      <c r="B65" s="348"/>
      <c r="C65" s="348"/>
      <c r="D65" s="348"/>
      <c r="E65" s="348"/>
      <c r="F65" s="348"/>
      <c r="G65" s="348"/>
      <c r="H65" s="348"/>
      <c r="I65" s="348"/>
      <c r="J65" s="348"/>
      <c r="K65" s="348"/>
      <c r="L65" s="348"/>
      <c r="M65" s="348"/>
      <c r="N65" s="348"/>
      <c r="O65" s="348"/>
      <c r="P65" s="349"/>
    </row>
    <row r="66" spans="1:16" x14ac:dyDescent="0.25">
      <c r="A66" s="347"/>
      <c r="B66" s="348"/>
      <c r="C66" s="348"/>
      <c r="D66" s="348"/>
      <c r="E66" s="348"/>
      <c r="F66" s="348"/>
      <c r="G66" s="348"/>
      <c r="H66" s="348"/>
      <c r="I66" s="348"/>
      <c r="J66" s="348"/>
      <c r="K66" s="348"/>
      <c r="L66" s="348"/>
      <c r="M66" s="348"/>
      <c r="N66" s="348"/>
      <c r="O66" s="348"/>
      <c r="P66" s="349"/>
    </row>
    <row r="67" spans="1:16" x14ac:dyDescent="0.25">
      <c r="A67" s="347"/>
      <c r="B67" s="348"/>
      <c r="C67" s="348"/>
      <c r="D67" s="348"/>
      <c r="E67" s="348"/>
      <c r="F67" s="348"/>
      <c r="G67" s="348"/>
      <c r="H67" s="348"/>
      <c r="I67" s="348"/>
      <c r="J67" s="348"/>
      <c r="K67" s="348"/>
      <c r="L67" s="348"/>
      <c r="M67" s="348"/>
      <c r="N67" s="348"/>
      <c r="O67" s="348"/>
      <c r="P67" s="349"/>
    </row>
    <row r="68" spans="1:16" x14ac:dyDescent="0.25">
      <c r="A68" s="347"/>
      <c r="B68" s="348"/>
      <c r="C68" s="348"/>
      <c r="D68" s="348"/>
      <c r="E68" s="348"/>
      <c r="F68" s="348"/>
      <c r="G68" s="348"/>
      <c r="H68" s="348"/>
      <c r="I68" s="348"/>
      <c r="J68" s="348"/>
      <c r="K68" s="348"/>
      <c r="L68" s="348"/>
      <c r="M68" s="348"/>
      <c r="N68" s="348"/>
      <c r="O68" s="348"/>
      <c r="P68" s="349"/>
    </row>
    <row r="69" spans="1:16" ht="176.25" customHeight="1" thickBot="1" x14ac:dyDescent="0.3">
      <c r="A69" s="350"/>
      <c r="B69" s="351"/>
      <c r="C69" s="351"/>
      <c r="D69" s="351"/>
      <c r="E69" s="351"/>
      <c r="F69" s="351"/>
      <c r="G69" s="351"/>
      <c r="H69" s="351"/>
      <c r="I69" s="351"/>
      <c r="J69" s="351"/>
      <c r="K69" s="351"/>
      <c r="L69" s="351"/>
      <c r="M69" s="351"/>
      <c r="N69" s="351"/>
      <c r="O69" s="351"/>
      <c r="P69" s="352"/>
    </row>
  </sheetData>
  <mergeCells count="11">
    <mergeCell ref="B5:O5"/>
    <mergeCell ref="D2:P2"/>
    <mergeCell ref="B3:G3"/>
    <mergeCell ref="H3:K3"/>
    <mergeCell ref="L3:O3"/>
    <mergeCell ref="B4:O4"/>
    <mergeCell ref="A9:P10"/>
    <mergeCell ref="D11:N11"/>
    <mergeCell ref="B6:O6"/>
    <mergeCell ref="D8:N8"/>
    <mergeCell ref="A12:P69"/>
  </mergeCells>
  <printOptions horizontalCentered="1"/>
  <pageMargins left="0.23622047244094491" right="0" top="0.15748031496062992" bottom="0.11811023622047245" header="0.11811023622047245" footer="0.11811023622047245"/>
  <pageSetup paperSize="9" scale="50" fitToHeight="0" orientation="portrait" r:id="rId1"/>
  <headerFooter alignWithMargins="0">
    <oddFooter>&amp;LHERA - Podaci za kvartalno istraživanje tržišta plina u Republici Hrvatskoj - 2022.&amp;R&amp;P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R157"/>
  <sheetViews>
    <sheetView tabSelected="1" zoomScale="85" zoomScaleNormal="85" workbookViewId="0">
      <selection activeCell="B3" sqref="B3:G3"/>
    </sheetView>
  </sheetViews>
  <sheetFormatPr defaultColWidth="9.1796875" defaultRowHeight="12.5" x14ac:dyDescent="0.25"/>
  <cols>
    <col min="1" max="1" width="1.54296875" style="1" customWidth="1"/>
    <col min="2" max="2" width="3.81640625" style="1" customWidth="1"/>
    <col min="3" max="3" width="25.1796875" style="1" customWidth="1"/>
    <col min="4" max="4" width="14.453125" style="1" customWidth="1"/>
    <col min="5" max="5" width="18.7265625" style="1" customWidth="1"/>
    <col min="6" max="6" width="12.81640625" style="1" customWidth="1"/>
    <col min="7" max="7" width="18.26953125" style="1" customWidth="1"/>
    <col min="8" max="8" width="12.81640625" style="1" customWidth="1"/>
    <col min="9" max="9" width="16.1796875" style="1" customWidth="1"/>
    <col min="10" max="14" width="13" style="1" customWidth="1"/>
    <col min="15" max="15" width="13.7265625" style="1" customWidth="1"/>
    <col min="16" max="16" width="4.7265625" style="1" customWidth="1"/>
    <col min="17" max="17" width="15" style="1" customWidth="1"/>
    <col min="18" max="18" width="9.1796875" style="1"/>
    <col min="19" max="19" width="9.1796875" style="1" customWidth="1"/>
    <col min="20" max="16384" width="9.1796875" style="1"/>
  </cols>
  <sheetData>
    <row r="1" spans="1:16" ht="6.75" customHeight="1" thickBot="1" x14ac:dyDescent="0.3">
      <c r="A1" s="3"/>
      <c r="B1" s="3"/>
      <c r="C1" s="3"/>
      <c r="D1" s="3"/>
      <c r="E1" s="3"/>
      <c r="F1" s="3"/>
      <c r="G1" s="3"/>
      <c r="H1" s="3"/>
      <c r="I1" s="3"/>
      <c r="J1" s="3"/>
      <c r="K1" s="3"/>
      <c r="L1" s="3"/>
      <c r="M1" s="3"/>
      <c r="N1" s="3"/>
      <c r="O1" s="3"/>
      <c r="P1" s="3"/>
    </row>
    <row r="2" spans="1:16" x14ac:dyDescent="0.25">
      <c r="A2" s="32"/>
      <c r="B2" s="33"/>
      <c r="C2" s="33"/>
      <c r="D2" s="353"/>
      <c r="E2" s="353"/>
      <c r="F2" s="353"/>
      <c r="G2" s="353"/>
      <c r="H2" s="353"/>
      <c r="I2" s="353"/>
      <c r="J2" s="353"/>
      <c r="K2" s="353"/>
      <c r="L2" s="353"/>
      <c r="M2" s="353"/>
      <c r="N2" s="353"/>
      <c r="O2" s="353"/>
      <c r="P2" s="354"/>
    </row>
    <row r="3" spans="1:16" ht="58.5" customHeight="1" x14ac:dyDescent="0.25">
      <c r="A3" s="34"/>
      <c r="B3" s="355" t="s">
        <v>69</v>
      </c>
      <c r="C3" s="356"/>
      <c r="D3" s="356"/>
      <c r="E3" s="356"/>
      <c r="F3" s="356"/>
      <c r="G3" s="357"/>
      <c r="H3" s="609" t="s">
        <v>52</v>
      </c>
      <c r="I3" s="609"/>
      <c r="J3" s="609"/>
      <c r="K3" s="609"/>
      <c r="L3" s="359" t="s">
        <v>167</v>
      </c>
      <c r="M3" s="360"/>
      <c r="N3" s="360"/>
      <c r="O3" s="361"/>
      <c r="P3" s="4"/>
    </row>
    <row r="4" spans="1:16" ht="54.75" customHeight="1" x14ac:dyDescent="0.25">
      <c r="A4" s="34"/>
      <c r="B4" s="362" t="s">
        <v>58</v>
      </c>
      <c r="C4" s="363"/>
      <c r="D4" s="363"/>
      <c r="E4" s="363"/>
      <c r="F4" s="363"/>
      <c r="G4" s="363"/>
      <c r="H4" s="363"/>
      <c r="I4" s="363"/>
      <c r="J4" s="363"/>
      <c r="K4" s="363"/>
      <c r="L4" s="363"/>
      <c r="M4" s="363"/>
      <c r="N4" s="363"/>
      <c r="O4" s="364"/>
      <c r="P4" s="4"/>
    </row>
    <row r="5" spans="1:16" ht="50.25" customHeight="1" x14ac:dyDescent="0.25">
      <c r="A5" s="34"/>
      <c r="B5" s="341" t="s">
        <v>86</v>
      </c>
      <c r="C5" s="342"/>
      <c r="D5" s="342"/>
      <c r="E5" s="342"/>
      <c r="F5" s="342"/>
      <c r="G5" s="342"/>
      <c r="H5" s="342"/>
      <c r="I5" s="342"/>
      <c r="J5" s="342"/>
      <c r="K5" s="342"/>
      <c r="L5" s="342"/>
      <c r="M5" s="342"/>
      <c r="N5" s="342"/>
      <c r="O5" s="343"/>
      <c r="P5" s="4"/>
    </row>
    <row r="6" spans="1:16" ht="34.5" customHeight="1" x14ac:dyDescent="0.25">
      <c r="A6" s="34"/>
      <c r="B6" s="658" t="s">
        <v>87</v>
      </c>
      <c r="C6" s="659"/>
      <c r="D6" s="659"/>
      <c r="E6" s="659"/>
      <c r="F6" s="659"/>
      <c r="G6" s="659"/>
      <c r="H6" s="659"/>
      <c r="I6" s="659"/>
      <c r="J6" s="659"/>
      <c r="K6" s="659"/>
      <c r="L6" s="659"/>
      <c r="M6" s="659"/>
      <c r="N6" s="659"/>
      <c r="O6" s="660"/>
      <c r="P6" s="4"/>
    </row>
    <row r="7" spans="1:16" ht="13.5" customHeight="1" thickBot="1" x14ac:dyDescent="0.3">
      <c r="A7" s="35"/>
      <c r="B7" s="36"/>
      <c r="C7" s="36"/>
      <c r="D7" s="37"/>
      <c r="E7" s="37"/>
      <c r="F7" s="37"/>
      <c r="G7" s="37"/>
      <c r="H7" s="37"/>
      <c r="I7" s="37"/>
      <c r="J7" s="37"/>
      <c r="K7" s="37"/>
      <c r="L7" s="37"/>
      <c r="M7" s="37"/>
      <c r="N7" s="37"/>
      <c r="O7" s="5"/>
      <c r="P7" s="6"/>
    </row>
    <row r="8" spans="1:16" ht="15" customHeight="1" thickBot="1" x14ac:dyDescent="0.3">
      <c r="A8" s="38"/>
      <c r="B8" s="38"/>
      <c r="C8" s="38"/>
      <c r="D8" s="340"/>
      <c r="E8" s="340"/>
      <c r="F8" s="340"/>
      <c r="G8" s="340"/>
      <c r="H8" s="340"/>
      <c r="I8" s="340"/>
      <c r="J8" s="340"/>
      <c r="K8" s="340"/>
      <c r="L8" s="340"/>
      <c r="M8" s="340"/>
      <c r="N8" s="340"/>
      <c r="O8" s="2"/>
      <c r="P8" s="2"/>
    </row>
    <row r="9" spans="1:16" s="53" customFormat="1" ht="20.25" customHeight="1" x14ac:dyDescent="0.35">
      <c r="A9" s="45"/>
      <c r="B9" s="46" t="s">
        <v>9</v>
      </c>
      <c r="C9" s="47" t="s">
        <v>8</v>
      </c>
      <c r="D9" s="48"/>
      <c r="E9" s="49"/>
      <c r="F9" s="49"/>
      <c r="G9" s="50"/>
      <c r="H9" s="50"/>
      <c r="I9" s="51"/>
      <c r="J9" s="51"/>
      <c r="K9" s="51"/>
      <c r="L9" s="51"/>
      <c r="M9" s="51"/>
      <c r="N9" s="51"/>
      <c r="O9" s="51"/>
      <c r="P9" s="52"/>
    </row>
    <row r="10" spans="1:16" s="53" customFormat="1" ht="30.75" customHeight="1" x14ac:dyDescent="0.35">
      <c r="A10" s="54"/>
      <c r="B10" s="305" t="s">
        <v>1</v>
      </c>
      <c r="C10" s="617" t="s">
        <v>53</v>
      </c>
      <c r="D10" s="617"/>
      <c r="E10" s="617"/>
      <c r="F10" s="617"/>
      <c r="G10" s="300"/>
      <c r="H10" s="55"/>
      <c r="I10" s="611"/>
      <c r="J10" s="612"/>
      <c r="K10" s="612"/>
      <c r="L10" s="612"/>
      <c r="M10" s="612"/>
      <c r="N10" s="612"/>
      <c r="O10" s="613"/>
      <c r="P10" s="56"/>
    </row>
    <row r="11" spans="1:16" s="53" customFormat="1" ht="19.5" customHeight="1" x14ac:dyDescent="0.35">
      <c r="A11" s="54"/>
      <c r="B11" s="305" t="s">
        <v>2</v>
      </c>
      <c r="C11" s="617" t="s">
        <v>4</v>
      </c>
      <c r="D11" s="617"/>
      <c r="E11" s="617"/>
      <c r="F11" s="617"/>
      <c r="G11" s="301"/>
      <c r="H11" s="57"/>
      <c r="I11" s="614"/>
      <c r="J11" s="615"/>
      <c r="K11" s="615"/>
      <c r="L11" s="615"/>
      <c r="M11" s="615"/>
      <c r="N11" s="615"/>
      <c r="O11" s="616"/>
      <c r="P11" s="56"/>
    </row>
    <row r="12" spans="1:16" s="53" customFormat="1" ht="19.5" customHeight="1" x14ac:dyDescent="0.35">
      <c r="A12" s="54"/>
      <c r="B12" s="305" t="s">
        <v>3</v>
      </c>
      <c r="C12" s="617" t="s">
        <v>5</v>
      </c>
      <c r="D12" s="617"/>
      <c r="E12" s="617"/>
      <c r="F12" s="617"/>
      <c r="G12" s="301"/>
      <c r="H12" s="57"/>
      <c r="I12" s="614"/>
      <c r="J12" s="615"/>
      <c r="K12" s="615"/>
      <c r="L12" s="615"/>
      <c r="M12" s="615"/>
      <c r="N12" s="615"/>
      <c r="O12" s="616"/>
      <c r="P12" s="56"/>
    </row>
    <row r="13" spans="1:16" s="53" customFormat="1" ht="19.5" customHeight="1" x14ac:dyDescent="0.35">
      <c r="A13" s="54"/>
      <c r="B13" s="305" t="s">
        <v>63</v>
      </c>
      <c r="C13" s="617" t="s">
        <v>65</v>
      </c>
      <c r="D13" s="617"/>
      <c r="E13" s="617"/>
      <c r="F13" s="617"/>
      <c r="G13" s="302"/>
      <c r="H13" s="303"/>
      <c r="I13" s="661"/>
      <c r="J13" s="662"/>
      <c r="K13" s="663"/>
      <c r="L13" s="304"/>
      <c r="M13" s="304"/>
      <c r="N13" s="304"/>
      <c r="O13" s="304"/>
      <c r="P13" s="56"/>
    </row>
    <row r="14" spans="1:16" s="53" customFormat="1" ht="19.5" customHeight="1" x14ac:dyDescent="0.35">
      <c r="A14" s="54"/>
      <c r="B14" s="305" t="s">
        <v>64</v>
      </c>
      <c r="C14" s="617" t="s">
        <v>135</v>
      </c>
      <c r="D14" s="617"/>
      <c r="E14" s="617"/>
      <c r="F14" s="617"/>
      <c r="G14" s="617"/>
      <c r="H14" s="303"/>
      <c r="I14" s="614"/>
      <c r="J14" s="615"/>
      <c r="K14" s="616"/>
      <c r="L14" s="289"/>
      <c r="M14" s="304"/>
      <c r="N14" s="304"/>
      <c r="O14" s="304"/>
      <c r="P14" s="56"/>
    </row>
    <row r="15" spans="1:16" s="53" customFormat="1" ht="30.75" customHeight="1" x14ac:dyDescent="0.35">
      <c r="A15" s="54"/>
      <c r="B15" s="305" t="s">
        <v>66</v>
      </c>
      <c r="C15" s="617" t="s">
        <v>67</v>
      </c>
      <c r="D15" s="617"/>
      <c r="E15" s="617"/>
      <c r="F15" s="617"/>
      <c r="G15" s="617"/>
      <c r="H15" s="303"/>
      <c r="I15" s="664"/>
      <c r="J15" s="615"/>
      <c r="K15" s="615"/>
      <c r="L15" s="615"/>
      <c r="M15" s="615"/>
      <c r="N15" s="615"/>
      <c r="O15" s="616"/>
      <c r="P15" s="56"/>
    </row>
    <row r="16" spans="1:16" s="53" customFormat="1" ht="30" customHeight="1" thickBot="1" x14ac:dyDescent="0.4">
      <c r="A16" s="299" t="s">
        <v>136</v>
      </c>
      <c r="B16" s="294"/>
      <c r="C16" s="295"/>
      <c r="D16" s="295"/>
      <c r="E16" s="295"/>
      <c r="F16" s="295"/>
      <c r="G16" s="296"/>
      <c r="H16" s="296"/>
      <c r="I16" s="297"/>
      <c r="J16" s="297"/>
      <c r="K16" s="296"/>
      <c r="L16" s="296"/>
      <c r="M16" s="296"/>
      <c r="N16" s="296"/>
      <c r="O16" s="296"/>
      <c r="P16" s="298"/>
    </row>
    <row r="17" spans="1:16" s="53" customFormat="1" ht="28.5" customHeight="1" x14ac:dyDescent="0.35">
      <c r="A17" s="60"/>
      <c r="B17" s="60"/>
      <c r="C17" s="60"/>
      <c r="D17" s="60"/>
      <c r="E17" s="60"/>
      <c r="F17" s="60"/>
      <c r="G17" s="61"/>
      <c r="H17" s="61"/>
      <c r="I17" s="62"/>
      <c r="J17" s="62"/>
      <c r="K17" s="61"/>
      <c r="L17" s="61"/>
      <c r="M17" s="61"/>
      <c r="N17" s="61"/>
      <c r="O17" s="61"/>
      <c r="P17" s="61"/>
    </row>
    <row r="18" spans="1:16" s="68" customFormat="1" ht="16.5" customHeight="1" x14ac:dyDescent="0.25">
      <c r="A18" s="63" t="s">
        <v>61</v>
      </c>
      <c r="B18" s="64"/>
      <c r="C18" s="65"/>
      <c r="D18" s="65"/>
      <c r="E18" s="65"/>
      <c r="F18" s="65"/>
      <c r="G18" s="66"/>
      <c r="H18" s="66"/>
      <c r="I18" s="67"/>
      <c r="J18" s="67"/>
      <c r="K18" s="66"/>
      <c r="L18" s="66"/>
      <c r="M18" s="66"/>
      <c r="N18" s="66"/>
      <c r="O18" s="66"/>
      <c r="P18" s="66"/>
    </row>
    <row r="19" spans="1:16" s="68" customFormat="1" ht="10.5" customHeight="1" thickBot="1" x14ac:dyDescent="0.3">
      <c r="A19" s="69"/>
      <c r="B19" s="69"/>
      <c r="C19" s="69"/>
      <c r="D19" s="69"/>
      <c r="E19" s="69"/>
      <c r="F19" s="69"/>
      <c r="G19" s="70"/>
      <c r="H19" s="70"/>
      <c r="I19" s="71"/>
      <c r="J19" s="71"/>
      <c r="K19" s="70"/>
      <c r="L19" s="70"/>
      <c r="M19" s="70"/>
      <c r="N19" s="70"/>
      <c r="O19" s="70"/>
      <c r="P19" s="70"/>
    </row>
    <row r="20" spans="1:16" s="68" customFormat="1" ht="18.75" customHeight="1" x14ac:dyDescent="0.3">
      <c r="A20" s="34"/>
      <c r="B20" s="72" t="s">
        <v>7</v>
      </c>
      <c r="C20" s="73" t="s">
        <v>77</v>
      </c>
      <c r="D20" s="226"/>
      <c r="E20" s="226"/>
      <c r="F20" s="226"/>
      <c r="G20" s="74"/>
      <c r="H20" s="74"/>
      <c r="I20" s="74"/>
      <c r="J20" s="74"/>
      <c r="K20" s="75"/>
      <c r="L20" s="75"/>
      <c r="M20" s="75"/>
      <c r="N20" s="75"/>
      <c r="O20" s="75"/>
      <c r="P20" s="76"/>
    </row>
    <row r="21" spans="1:16" s="68" customFormat="1" ht="9.75" customHeight="1" thickBot="1" x14ac:dyDescent="0.3">
      <c r="A21" s="77"/>
      <c r="B21" s="226"/>
      <c r="C21" s="226"/>
      <c r="D21" s="226"/>
      <c r="E21" s="226"/>
      <c r="F21" s="226"/>
      <c r="G21" s="78"/>
      <c r="H21" s="78"/>
      <c r="I21" s="79"/>
      <c r="J21" s="79"/>
      <c r="K21" s="80"/>
      <c r="L21" s="80"/>
      <c r="M21" s="80"/>
      <c r="N21" s="80"/>
      <c r="O21" s="80"/>
      <c r="P21" s="81"/>
    </row>
    <row r="22" spans="1:16" ht="41.25" customHeight="1" thickBot="1" x14ac:dyDescent="0.3">
      <c r="A22" s="77"/>
      <c r="B22" s="226"/>
      <c r="C22" s="82"/>
      <c r="D22" s="618" t="s">
        <v>21</v>
      </c>
      <c r="E22" s="619"/>
      <c r="F22" s="620"/>
      <c r="G22" s="620"/>
      <c r="H22" s="618" t="s">
        <v>22</v>
      </c>
      <c r="I22" s="619"/>
      <c r="J22" s="620"/>
      <c r="K22" s="620"/>
      <c r="L22" s="621" t="s">
        <v>20</v>
      </c>
      <c r="M22" s="622"/>
      <c r="N22" s="623"/>
      <c r="O22" s="624"/>
      <c r="P22" s="81"/>
    </row>
    <row r="23" spans="1:16" s="68" customFormat="1" ht="111" customHeight="1" thickBot="1" x14ac:dyDescent="0.3">
      <c r="A23" s="83"/>
      <c r="B23" s="500" t="s">
        <v>45</v>
      </c>
      <c r="C23" s="501"/>
      <c r="D23" s="84" t="s">
        <v>47</v>
      </c>
      <c r="E23" s="85" t="s">
        <v>15</v>
      </c>
      <c r="F23" s="86" t="s">
        <v>159</v>
      </c>
      <c r="G23" s="87" t="s">
        <v>160</v>
      </c>
      <c r="H23" s="84" t="s">
        <v>50</v>
      </c>
      <c r="I23" s="85" t="s">
        <v>15</v>
      </c>
      <c r="J23" s="86" t="s">
        <v>159</v>
      </c>
      <c r="K23" s="87" t="s">
        <v>160</v>
      </c>
      <c r="L23" s="231" t="s">
        <v>51</v>
      </c>
      <c r="M23" s="232" t="s">
        <v>15</v>
      </c>
      <c r="N23" s="222" t="s">
        <v>159</v>
      </c>
      <c r="O23" s="87" t="s">
        <v>160</v>
      </c>
      <c r="P23" s="81"/>
    </row>
    <row r="24" spans="1:16" s="68" customFormat="1" ht="27.75" customHeight="1" x14ac:dyDescent="0.25">
      <c r="A24" s="88"/>
      <c r="B24" s="89" t="s">
        <v>36</v>
      </c>
      <c r="C24" s="90" t="s">
        <v>24</v>
      </c>
      <c r="D24" s="234"/>
      <c r="E24" s="235"/>
      <c r="F24" s="236"/>
      <c r="G24" s="236"/>
      <c r="H24" s="234"/>
      <c r="I24" s="235"/>
      <c r="J24" s="236"/>
      <c r="K24" s="237"/>
      <c r="L24" s="7">
        <f>D24+H24</f>
        <v>0</v>
      </c>
      <c r="M24" s="8">
        <f>E24+I24</f>
        <v>0</v>
      </c>
      <c r="N24" s="223" t="e">
        <f>(E24*F24+I24*J24)/M24</f>
        <v>#DIV/0!</v>
      </c>
      <c r="O24" s="9" t="e">
        <f>(E24*G24+I24*K24)/M24</f>
        <v>#DIV/0!</v>
      </c>
      <c r="P24" s="81"/>
    </row>
    <row r="25" spans="1:16" s="68" customFormat="1" ht="26.25" customHeight="1" x14ac:dyDescent="0.25">
      <c r="A25" s="88"/>
      <c r="B25" s="91" t="s">
        <v>37</v>
      </c>
      <c r="C25" s="92" t="s">
        <v>25</v>
      </c>
      <c r="D25" s="238"/>
      <c r="E25" s="239"/>
      <c r="F25" s="240"/>
      <c r="G25" s="240"/>
      <c r="H25" s="238"/>
      <c r="I25" s="239"/>
      <c r="J25" s="240"/>
      <c r="K25" s="241"/>
      <c r="L25" s="10">
        <f t="shared" ref="L25:M32" si="0">D25+H25</f>
        <v>0</v>
      </c>
      <c r="M25" s="11">
        <f t="shared" si="0"/>
        <v>0</v>
      </c>
      <c r="N25" s="224" t="e">
        <f t="shared" ref="N25:N32" si="1">(E25*F25+I25*J25)/M25</f>
        <v>#DIV/0!</v>
      </c>
      <c r="O25" s="12" t="e">
        <f t="shared" ref="O25:O32" si="2">(E25*G25+I25*K25)/M25</f>
        <v>#DIV/0!</v>
      </c>
      <c r="P25" s="81"/>
    </row>
    <row r="26" spans="1:16" s="68" customFormat="1" ht="27" customHeight="1" x14ac:dyDescent="0.25">
      <c r="A26" s="88"/>
      <c r="B26" s="93" t="s">
        <v>38</v>
      </c>
      <c r="C26" s="92" t="s">
        <v>26</v>
      </c>
      <c r="D26" s="238"/>
      <c r="E26" s="239"/>
      <c r="F26" s="240"/>
      <c r="G26" s="240"/>
      <c r="H26" s="238"/>
      <c r="I26" s="239"/>
      <c r="J26" s="240"/>
      <c r="K26" s="241"/>
      <c r="L26" s="10">
        <f t="shared" si="0"/>
        <v>0</v>
      </c>
      <c r="M26" s="11">
        <f t="shared" si="0"/>
        <v>0</v>
      </c>
      <c r="N26" s="224" t="e">
        <f t="shared" si="1"/>
        <v>#DIV/0!</v>
      </c>
      <c r="O26" s="12" t="e">
        <f t="shared" si="2"/>
        <v>#DIV/0!</v>
      </c>
      <c r="P26" s="81"/>
    </row>
    <row r="27" spans="1:16" s="68" customFormat="1" ht="27" customHeight="1" x14ac:dyDescent="0.25">
      <c r="A27" s="88"/>
      <c r="B27" s="93" t="s">
        <v>39</v>
      </c>
      <c r="C27" s="92" t="s">
        <v>27</v>
      </c>
      <c r="D27" s="238"/>
      <c r="E27" s="239"/>
      <c r="F27" s="240"/>
      <c r="G27" s="240"/>
      <c r="H27" s="238"/>
      <c r="I27" s="239"/>
      <c r="J27" s="240"/>
      <c r="K27" s="241"/>
      <c r="L27" s="10">
        <f t="shared" si="0"/>
        <v>0</v>
      </c>
      <c r="M27" s="11">
        <f t="shared" si="0"/>
        <v>0</v>
      </c>
      <c r="N27" s="224" t="e">
        <f t="shared" si="1"/>
        <v>#DIV/0!</v>
      </c>
      <c r="O27" s="12" t="e">
        <f t="shared" si="2"/>
        <v>#DIV/0!</v>
      </c>
      <c r="P27" s="81"/>
    </row>
    <row r="28" spans="1:16" s="68" customFormat="1" ht="27" customHeight="1" x14ac:dyDescent="0.25">
      <c r="A28" s="88"/>
      <c r="B28" s="94" t="s">
        <v>40</v>
      </c>
      <c r="C28" s="92" t="s">
        <v>28</v>
      </c>
      <c r="D28" s="238"/>
      <c r="E28" s="239"/>
      <c r="F28" s="240"/>
      <c r="G28" s="240"/>
      <c r="H28" s="238"/>
      <c r="I28" s="239"/>
      <c r="J28" s="240"/>
      <c r="K28" s="241"/>
      <c r="L28" s="10">
        <f t="shared" si="0"/>
        <v>0</v>
      </c>
      <c r="M28" s="11">
        <f t="shared" si="0"/>
        <v>0</v>
      </c>
      <c r="N28" s="224" t="e">
        <f t="shared" si="1"/>
        <v>#DIV/0!</v>
      </c>
      <c r="O28" s="12" t="e">
        <f t="shared" si="2"/>
        <v>#DIV/0!</v>
      </c>
      <c r="P28" s="81"/>
    </row>
    <row r="29" spans="1:16" s="68" customFormat="1" ht="27" customHeight="1" x14ac:dyDescent="0.25">
      <c r="A29" s="88"/>
      <c r="B29" s="91" t="s">
        <v>41</v>
      </c>
      <c r="C29" s="92" t="s">
        <v>29</v>
      </c>
      <c r="D29" s="238"/>
      <c r="E29" s="239"/>
      <c r="F29" s="240"/>
      <c r="G29" s="240"/>
      <c r="H29" s="238"/>
      <c r="I29" s="239"/>
      <c r="J29" s="240"/>
      <c r="K29" s="241"/>
      <c r="L29" s="10">
        <f t="shared" si="0"/>
        <v>0</v>
      </c>
      <c r="M29" s="11">
        <f t="shared" si="0"/>
        <v>0</v>
      </c>
      <c r="N29" s="224" t="e">
        <f t="shared" si="1"/>
        <v>#DIV/0!</v>
      </c>
      <c r="O29" s="12" t="e">
        <f t="shared" si="2"/>
        <v>#DIV/0!</v>
      </c>
      <c r="P29" s="81"/>
    </row>
    <row r="30" spans="1:16" s="68" customFormat="1" ht="27" customHeight="1" x14ac:dyDescent="0.25">
      <c r="A30" s="88"/>
      <c r="B30" s="91" t="s">
        <v>42</v>
      </c>
      <c r="C30" s="92" t="s">
        <v>30</v>
      </c>
      <c r="D30" s="238"/>
      <c r="E30" s="239"/>
      <c r="F30" s="240"/>
      <c r="G30" s="240"/>
      <c r="H30" s="238"/>
      <c r="I30" s="239"/>
      <c r="J30" s="240"/>
      <c r="K30" s="241"/>
      <c r="L30" s="10">
        <f t="shared" si="0"/>
        <v>0</v>
      </c>
      <c r="M30" s="11">
        <f t="shared" si="0"/>
        <v>0</v>
      </c>
      <c r="N30" s="224" t="e">
        <f t="shared" si="1"/>
        <v>#DIV/0!</v>
      </c>
      <c r="O30" s="12" t="e">
        <f t="shared" si="2"/>
        <v>#DIV/0!</v>
      </c>
      <c r="P30" s="81"/>
    </row>
    <row r="31" spans="1:16" s="68" customFormat="1" ht="27" customHeight="1" x14ac:dyDescent="0.25">
      <c r="A31" s="88"/>
      <c r="B31" s="91" t="s">
        <v>43</v>
      </c>
      <c r="C31" s="92" t="s">
        <v>31</v>
      </c>
      <c r="D31" s="238"/>
      <c r="E31" s="239"/>
      <c r="F31" s="240"/>
      <c r="G31" s="240"/>
      <c r="H31" s="238"/>
      <c r="I31" s="239"/>
      <c r="J31" s="240"/>
      <c r="K31" s="241"/>
      <c r="L31" s="10">
        <f t="shared" si="0"/>
        <v>0</v>
      </c>
      <c r="M31" s="11">
        <f t="shared" si="0"/>
        <v>0</v>
      </c>
      <c r="N31" s="224" t="e">
        <f t="shared" si="1"/>
        <v>#DIV/0!</v>
      </c>
      <c r="O31" s="12" t="e">
        <f t="shared" si="2"/>
        <v>#DIV/0!</v>
      </c>
      <c r="P31" s="81"/>
    </row>
    <row r="32" spans="1:16" s="68" customFormat="1" ht="27" customHeight="1" thickBot="1" x14ac:dyDescent="0.3">
      <c r="A32" s="88"/>
      <c r="B32" s="95" t="s">
        <v>44</v>
      </c>
      <c r="C32" s="96" t="s">
        <v>32</v>
      </c>
      <c r="D32" s="242"/>
      <c r="E32" s="243"/>
      <c r="F32" s="244"/>
      <c r="G32" s="244"/>
      <c r="H32" s="242"/>
      <c r="I32" s="243"/>
      <c r="J32" s="244"/>
      <c r="K32" s="245"/>
      <c r="L32" s="13">
        <f t="shared" si="0"/>
        <v>0</v>
      </c>
      <c r="M32" s="14">
        <f t="shared" si="0"/>
        <v>0</v>
      </c>
      <c r="N32" s="225" t="e">
        <f t="shared" si="1"/>
        <v>#DIV/0!</v>
      </c>
      <c r="O32" s="15" t="e">
        <f t="shared" si="2"/>
        <v>#DIV/0!</v>
      </c>
      <c r="P32" s="81"/>
    </row>
    <row r="33" spans="1:16" s="68" customFormat="1" ht="27.75" customHeight="1" thickTop="1" thickBot="1" x14ac:dyDescent="0.3">
      <c r="A33" s="227"/>
      <c r="B33" s="97"/>
      <c r="C33" s="98" t="s">
        <v>12</v>
      </c>
      <c r="D33" s="229">
        <f>SUM(D24:D32)</f>
        <v>0</v>
      </c>
      <c r="E33" s="228">
        <f>SUM(E24:E32)</f>
        <v>0</v>
      </c>
      <c r="F33" s="221">
        <f>IFERROR((E24*F24+E25*F25+E26*F26+E27*F27+E28*F28+E29*F29+E30*F30+E31*F31+E32*F32)/E33,0)</f>
        <v>0</v>
      </c>
      <c r="G33" s="230">
        <f>IFERROR((E24*G24+E25*G25+E26*G26+E27*G27+E28*G28+E29*G29+E30*G30+E31*G31+E32*G32)/E33,0)</f>
        <v>0</v>
      </c>
      <c r="H33" s="229">
        <f>SUM(H24:H32)</f>
        <v>0</v>
      </c>
      <c r="I33" s="228">
        <f>SUM(I24:I32)</f>
        <v>0</v>
      </c>
      <c r="J33" s="221">
        <f>IFERROR((I24*J24+I25*J25+I26*J26+I27*J27+I28*J28+I29*J29+I30*J30+I31*J31+I32*J32)/I33,0)</f>
        <v>0</v>
      </c>
      <c r="K33" s="230">
        <f>IFERROR((I24*K24+I25*K25+I26*K26+I27*K27+I28*K28+I29*K29+I30*K30+I31*K31+I32*K32)/I33,0)</f>
        <v>0</v>
      </c>
      <c r="L33" s="229">
        <f>SUM(L24:L32)</f>
        <v>0</v>
      </c>
      <c r="M33" s="228">
        <f>SUM(M24:M32)</f>
        <v>0</v>
      </c>
      <c r="N33" s="221">
        <f>IFERROR(((E24*F24+E25*F25+E26*F26+E27*F27+E28*F28+E29*F29+E30*F30+E31*F31+E32*F32)+(I24*J24+I25*J25+I26*J26+I27*J27+I28*J28+I29*J29+I30*J30+I31*J31+I32*J32))/M33,0)</f>
        <v>0</v>
      </c>
      <c r="O33" s="230">
        <f>IFERROR(((E24*G24+E25*G25+E26*G26+E27*G27+E28*G28+E29*G29+E30*G30+E31*G31+E32*G32)+(I24*K24+I25*K25+I26*K26+I27*K27+I28*K28+I29*K29+I30*K30+I31*K31+I32*K32))/M33,0)</f>
        <v>0</v>
      </c>
      <c r="P33" s="81"/>
    </row>
    <row r="34" spans="1:16" s="68" customFormat="1" ht="37.5" customHeight="1" x14ac:dyDescent="0.25">
      <c r="A34" s="227"/>
      <c r="B34" s="625" t="s">
        <v>156</v>
      </c>
      <c r="C34" s="625"/>
      <c r="D34" s="625"/>
      <c r="E34" s="625"/>
      <c r="F34" s="625"/>
      <c r="G34" s="625"/>
      <c r="H34" s="625"/>
      <c r="I34" s="625"/>
      <c r="J34" s="625"/>
      <c r="K34" s="625"/>
      <c r="L34" s="625"/>
      <c r="M34" s="625"/>
      <c r="N34" s="625"/>
      <c r="O34" s="625"/>
      <c r="P34" s="76"/>
    </row>
    <row r="35" spans="1:16" s="64" customFormat="1" ht="10.5" customHeight="1" thickBot="1" x14ac:dyDescent="0.3">
      <c r="A35" s="99"/>
      <c r="B35" s="100"/>
      <c r="C35" s="100"/>
      <c r="D35" s="100"/>
      <c r="E35" s="100"/>
      <c r="F35" s="100"/>
      <c r="G35" s="57"/>
      <c r="H35" s="57"/>
      <c r="I35" s="57"/>
      <c r="J35" s="57"/>
      <c r="K35" s="57"/>
      <c r="L35" s="57"/>
      <c r="M35" s="57"/>
      <c r="N35" s="57"/>
      <c r="O35" s="57"/>
      <c r="P35" s="76"/>
    </row>
    <row r="36" spans="1:16" s="102" customFormat="1" ht="27" customHeight="1" thickBot="1" x14ac:dyDescent="0.3">
      <c r="A36" s="83"/>
      <c r="B36" s="500" t="s">
        <v>70</v>
      </c>
      <c r="C36" s="626"/>
      <c r="D36" s="626"/>
      <c r="E36" s="501"/>
      <c r="F36" s="627"/>
      <c r="G36" s="628"/>
      <c r="H36" s="101"/>
      <c r="I36" s="500" t="s">
        <v>68</v>
      </c>
      <c r="J36" s="501"/>
      <c r="K36" s="627"/>
      <c r="L36" s="629"/>
      <c r="M36" s="629"/>
      <c r="N36" s="629"/>
      <c r="O36" s="628"/>
      <c r="P36" s="81"/>
    </row>
    <row r="37" spans="1:16" ht="16.5" customHeight="1" thickBot="1" x14ac:dyDescent="0.3">
      <c r="A37" s="58"/>
      <c r="B37" s="610"/>
      <c r="C37" s="610"/>
      <c r="D37" s="610"/>
      <c r="E37" s="610"/>
      <c r="F37" s="610"/>
      <c r="G37" s="610"/>
      <c r="H37" s="610"/>
      <c r="I37" s="610"/>
      <c r="J37" s="610"/>
      <c r="K37" s="610"/>
      <c r="L37" s="610"/>
      <c r="M37" s="610"/>
      <c r="N37" s="233"/>
      <c r="O37" s="233"/>
      <c r="P37" s="59"/>
    </row>
    <row r="38" spans="1:16" s="68" customFormat="1" ht="31.5" customHeight="1" thickBot="1" x14ac:dyDescent="0.3">
      <c r="A38" s="103"/>
      <c r="B38" s="103"/>
      <c r="C38" s="103"/>
      <c r="D38" s="103"/>
      <c r="E38" s="103"/>
      <c r="F38" s="103"/>
      <c r="G38" s="104"/>
      <c r="H38" s="104"/>
      <c r="I38" s="104"/>
      <c r="J38" s="104"/>
      <c r="K38" s="104"/>
      <c r="L38" s="104"/>
      <c r="M38" s="104"/>
      <c r="N38" s="104"/>
      <c r="O38" s="104"/>
      <c r="P38" s="105"/>
    </row>
    <row r="39" spans="1:16" s="110" customFormat="1" ht="3.75" customHeight="1" x14ac:dyDescent="0.25">
      <c r="A39" s="106"/>
      <c r="B39" s="107"/>
      <c r="C39" s="107"/>
      <c r="D39" s="107"/>
      <c r="E39" s="107"/>
      <c r="F39" s="107"/>
      <c r="G39" s="108"/>
      <c r="H39" s="108"/>
      <c r="I39" s="108"/>
      <c r="J39" s="108"/>
      <c r="K39" s="108"/>
      <c r="L39" s="108"/>
      <c r="M39" s="108"/>
      <c r="N39" s="108"/>
      <c r="O39" s="108"/>
      <c r="P39" s="109"/>
    </row>
    <row r="40" spans="1:16" s="110" customFormat="1" ht="19.5" customHeight="1" x14ac:dyDescent="0.3">
      <c r="A40" s="111"/>
      <c r="B40" s="112" t="s">
        <v>10</v>
      </c>
      <c r="C40" s="113" t="s">
        <v>78</v>
      </c>
      <c r="D40" s="114"/>
      <c r="E40" s="114"/>
      <c r="F40" s="114"/>
      <c r="G40" s="115"/>
      <c r="H40" s="115"/>
      <c r="I40" s="115"/>
      <c r="J40" s="115"/>
      <c r="K40" s="116"/>
      <c r="L40" s="116"/>
      <c r="M40" s="116"/>
      <c r="N40" s="116"/>
      <c r="O40" s="116"/>
      <c r="P40" s="117"/>
    </row>
    <row r="41" spans="1:16" s="110" customFormat="1" ht="11.25" customHeight="1" x14ac:dyDescent="0.3">
      <c r="A41" s="111"/>
      <c r="B41" s="112"/>
      <c r="C41" s="113"/>
      <c r="D41" s="114"/>
      <c r="E41" s="114"/>
      <c r="F41" s="114"/>
      <c r="G41" s="115"/>
      <c r="H41" s="115"/>
      <c r="I41" s="115"/>
      <c r="J41" s="115"/>
      <c r="K41" s="116"/>
      <c r="L41" s="116"/>
      <c r="M41" s="116"/>
      <c r="N41" s="116"/>
      <c r="O41" s="116"/>
      <c r="P41" s="117"/>
    </row>
    <row r="42" spans="1:16" s="110" customFormat="1" ht="52.5" customHeight="1" x14ac:dyDescent="0.25">
      <c r="A42" s="118"/>
      <c r="B42" s="119"/>
      <c r="C42" s="120"/>
      <c r="D42" s="665" t="s">
        <v>76</v>
      </c>
      <c r="E42" s="666"/>
      <c r="F42" s="666"/>
      <c r="G42" s="666"/>
      <c r="H42" s="666"/>
      <c r="I42" s="666"/>
      <c r="J42" s="666"/>
      <c r="K42" s="667"/>
      <c r="L42" s="120"/>
      <c r="M42" s="120"/>
      <c r="N42" s="120"/>
      <c r="O42" s="120"/>
      <c r="P42" s="117"/>
    </row>
    <row r="43" spans="1:16" s="126" customFormat="1" ht="14.25" customHeight="1" thickBot="1" x14ac:dyDescent="0.3">
      <c r="A43" s="121"/>
      <c r="B43" s="114"/>
      <c r="C43" s="114"/>
      <c r="D43" s="114"/>
      <c r="E43" s="114"/>
      <c r="F43" s="114"/>
      <c r="G43" s="122"/>
      <c r="H43" s="122"/>
      <c r="I43" s="123"/>
      <c r="J43" s="123"/>
      <c r="K43" s="124"/>
      <c r="L43" s="124"/>
      <c r="M43" s="124"/>
      <c r="N43" s="124"/>
      <c r="O43" s="124"/>
      <c r="P43" s="125"/>
    </row>
    <row r="44" spans="1:16" s="126" customFormat="1" ht="44.25" customHeight="1" thickBot="1" x14ac:dyDescent="0.3">
      <c r="A44" s="121"/>
      <c r="B44" s="114"/>
      <c r="C44" s="127"/>
      <c r="D44" s="635" t="s">
        <v>21</v>
      </c>
      <c r="E44" s="636"/>
      <c r="F44" s="637"/>
      <c r="G44" s="637"/>
      <c r="H44" s="635" t="s">
        <v>22</v>
      </c>
      <c r="I44" s="636"/>
      <c r="J44" s="637"/>
      <c r="K44" s="637"/>
      <c r="L44" s="640" t="s">
        <v>20</v>
      </c>
      <c r="M44" s="641"/>
      <c r="N44" s="642"/>
      <c r="O44" s="643"/>
      <c r="P44" s="125"/>
    </row>
    <row r="45" spans="1:16" s="126" customFormat="1" ht="114" customHeight="1" thickBot="1" x14ac:dyDescent="0.3">
      <c r="A45" s="128"/>
      <c r="B45" s="644" t="s">
        <v>45</v>
      </c>
      <c r="C45" s="645"/>
      <c r="D45" s="129" t="s">
        <v>47</v>
      </c>
      <c r="E45" s="130" t="s">
        <v>15</v>
      </c>
      <c r="F45" s="130" t="s">
        <v>159</v>
      </c>
      <c r="G45" s="130" t="s">
        <v>160</v>
      </c>
      <c r="H45" s="129" t="s">
        <v>50</v>
      </c>
      <c r="I45" s="130" t="s">
        <v>15</v>
      </c>
      <c r="J45" s="130" t="s">
        <v>159</v>
      </c>
      <c r="K45" s="130" t="s">
        <v>160</v>
      </c>
      <c r="L45" s="132" t="s">
        <v>51</v>
      </c>
      <c r="M45" s="133" t="s">
        <v>15</v>
      </c>
      <c r="N45" s="133" t="s">
        <v>159</v>
      </c>
      <c r="O45" s="131" t="s">
        <v>160</v>
      </c>
      <c r="P45" s="125"/>
    </row>
    <row r="46" spans="1:16" s="126" customFormat="1" ht="27" customHeight="1" x14ac:dyDescent="0.25">
      <c r="A46" s="134"/>
      <c r="B46" s="135" t="s">
        <v>36</v>
      </c>
      <c r="C46" s="136" t="s">
        <v>24</v>
      </c>
      <c r="D46" s="234"/>
      <c r="E46" s="235"/>
      <c r="F46" s="236"/>
      <c r="G46" s="236"/>
      <c r="H46" s="234"/>
      <c r="I46" s="235"/>
      <c r="J46" s="236"/>
      <c r="K46" s="237"/>
      <c r="L46" s="16">
        <f>D46+H46</f>
        <v>0</v>
      </c>
      <c r="M46" s="17">
        <f>E46+I46</f>
        <v>0</v>
      </c>
      <c r="N46" s="18" t="e">
        <f t="shared" ref="N46:N54" si="3">(E46*F46+I46*J46)/M46</f>
        <v>#DIV/0!</v>
      </c>
      <c r="O46" s="19" t="e">
        <f>(E46*G46+I46*K46)/M46</f>
        <v>#DIV/0!</v>
      </c>
      <c r="P46" s="125"/>
    </row>
    <row r="47" spans="1:16" s="126" customFormat="1" ht="27" customHeight="1" x14ac:dyDescent="0.25">
      <c r="A47" s="134"/>
      <c r="B47" s="137" t="s">
        <v>37</v>
      </c>
      <c r="C47" s="138" t="s">
        <v>25</v>
      </c>
      <c r="D47" s="238"/>
      <c r="E47" s="239"/>
      <c r="F47" s="240"/>
      <c r="G47" s="240"/>
      <c r="H47" s="238"/>
      <c r="I47" s="239"/>
      <c r="J47" s="240"/>
      <c r="K47" s="241"/>
      <c r="L47" s="20">
        <f t="shared" ref="L47:L54" si="4">D47+H47</f>
        <v>0</v>
      </c>
      <c r="M47" s="21">
        <f t="shared" ref="M47:M54" si="5">E47+I47</f>
        <v>0</v>
      </c>
      <c r="N47" s="22" t="e">
        <f>(E47*F47+I47*J47)/M47</f>
        <v>#DIV/0!</v>
      </c>
      <c r="O47" s="23" t="e">
        <f>(E47*G47+I47*K47)/M47</f>
        <v>#DIV/0!</v>
      </c>
      <c r="P47" s="125"/>
    </row>
    <row r="48" spans="1:16" s="126" customFormat="1" ht="27" customHeight="1" x14ac:dyDescent="0.25">
      <c r="A48" s="134"/>
      <c r="B48" s="139" t="s">
        <v>38</v>
      </c>
      <c r="C48" s="138" t="s">
        <v>26</v>
      </c>
      <c r="D48" s="238"/>
      <c r="E48" s="239"/>
      <c r="F48" s="240"/>
      <c r="G48" s="240"/>
      <c r="H48" s="238"/>
      <c r="I48" s="239"/>
      <c r="J48" s="240"/>
      <c r="K48" s="241"/>
      <c r="L48" s="20">
        <f t="shared" si="4"/>
        <v>0</v>
      </c>
      <c r="M48" s="21">
        <f t="shared" si="5"/>
        <v>0</v>
      </c>
      <c r="N48" s="22" t="e">
        <f t="shared" si="3"/>
        <v>#DIV/0!</v>
      </c>
      <c r="O48" s="23" t="e">
        <f t="shared" ref="O48:O54" si="6">(E48*G48+I48*K48)/M48</f>
        <v>#DIV/0!</v>
      </c>
      <c r="P48" s="125"/>
    </row>
    <row r="49" spans="1:16" s="126" customFormat="1" ht="27" customHeight="1" x14ac:dyDescent="0.25">
      <c r="A49" s="134"/>
      <c r="B49" s="139" t="s">
        <v>39</v>
      </c>
      <c r="C49" s="138" t="s">
        <v>27</v>
      </c>
      <c r="D49" s="238"/>
      <c r="E49" s="239"/>
      <c r="F49" s="240"/>
      <c r="G49" s="240"/>
      <c r="H49" s="238"/>
      <c r="I49" s="239"/>
      <c r="J49" s="240"/>
      <c r="K49" s="241"/>
      <c r="L49" s="20">
        <f t="shared" si="4"/>
        <v>0</v>
      </c>
      <c r="M49" s="21">
        <f t="shared" si="5"/>
        <v>0</v>
      </c>
      <c r="N49" s="22" t="e">
        <f t="shared" si="3"/>
        <v>#DIV/0!</v>
      </c>
      <c r="O49" s="23" t="e">
        <f t="shared" si="6"/>
        <v>#DIV/0!</v>
      </c>
      <c r="P49" s="125"/>
    </row>
    <row r="50" spans="1:16" s="126" customFormat="1" ht="27" customHeight="1" x14ac:dyDescent="0.25">
      <c r="A50" s="134"/>
      <c r="B50" s="140" t="s">
        <v>40</v>
      </c>
      <c r="C50" s="138" t="s">
        <v>28</v>
      </c>
      <c r="D50" s="238"/>
      <c r="E50" s="239"/>
      <c r="F50" s="240"/>
      <c r="G50" s="240"/>
      <c r="H50" s="238"/>
      <c r="I50" s="239"/>
      <c r="J50" s="240"/>
      <c r="K50" s="241"/>
      <c r="L50" s="20">
        <f t="shared" si="4"/>
        <v>0</v>
      </c>
      <c r="M50" s="21">
        <f t="shared" si="5"/>
        <v>0</v>
      </c>
      <c r="N50" s="22" t="e">
        <f t="shared" si="3"/>
        <v>#DIV/0!</v>
      </c>
      <c r="O50" s="23" t="e">
        <f t="shared" si="6"/>
        <v>#DIV/0!</v>
      </c>
      <c r="P50" s="125"/>
    </row>
    <row r="51" spans="1:16" s="126" customFormat="1" ht="27" customHeight="1" x14ac:dyDescent="0.25">
      <c r="A51" s="134"/>
      <c r="B51" s="137" t="s">
        <v>41</v>
      </c>
      <c r="C51" s="138" t="s">
        <v>29</v>
      </c>
      <c r="D51" s="238"/>
      <c r="E51" s="239"/>
      <c r="F51" s="240"/>
      <c r="G51" s="240"/>
      <c r="H51" s="238"/>
      <c r="I51" s="239"/>
      <c r="J51" s="240"/>
      <c r="K51" s="241"/>
      <c r="L51" s="20">
        <f t="shared" si="4"/>
        <v>0</v>
      </c>
      <c r="M51" s="21">
        <f t="shared" si="5"/>
        <v>0</v>
      </c>
      <c r="N51" s="22" t="e">
        <f t="shared" si="3"/>
        <v>#DIV/0!</v>
      </c>
      <c r="O51" s="23" t="e">
        <f t="shared" si="6"/>
        <v>#DIV/0!</v>
      </c>
      <c r="P51" s="125"/>
    </row>
    <row r="52" spans="1:16" s="126" customFormat="1" ht="27" customHeight="1" x14ac:dyDescent="0.25">
      <c r="A52" s="134"/>
      <c r="B52" s="137" t="s">
        <v>42</v>
      </c>
      <c r="C52" s="138" t="s">
        <v>30</v>
      </c>
      <c r="D52" s="238"/>
      <c r="E52" s="239"/>
      <c r="F52" s="240"/>
      <c r="G52" s="240"/>
      <c r="H52" s="238"/>
      <c r="I52" s="239"/>
      <c r="J52" s="240"/>
      <c r="K52" s="241"/>
      <c r="L52" s="20">
        <f t="shared" si="4"/>
        <v>0</v>
      </c>
      <c r="M52" s="21">
        <f t="shared" si="5"/>
        <v>0</v>
      </c>
      <c r="N52" s="22" t="e">
        <f t="shared" si="3"/>
        <v>#DIV/0!</v>
      </c>
      <c r="O52" s="23" t="e">
        <f t="shared" si="6"/>
        <v>#DIV/0!</v>
      </c>
      <c r="P52" s="125"/>
    </row>
    <row r="53" spans="1:16" s="126" customFormat="1" ht="27.75" customHeight="1" x14ac:dyDescent="0.25">
      <c r="A53" s="134"/>
      <c r="B53" s="137" t="s">
        <v>43</v>
      </c>
      <c r="C53" s="138" t="s">
        <v>31</v>
      </c>
      <c r="D53" s="238"/>
      <c r="E53" s="239"/>
      <c r="F53" s="240"/>
      <c r="G53" s="240"/>
      <c r="H53" s="238"/>
      <c r="I53" s="239"/>
      <c r="J53" s="240"/>
      <c r="K53" s="241"/>
      <c r="L53" s="20">
        <f t="shared" si="4"/>
        <v>0</v>
      </c>
      <c r="M53" s="21">
        <f t="shared" si="5"/>
        <v>0</v>
      </c>
      <c r="N53" s="22" t="e">
        <f t="shared" si="3"/>
        <v>#DIV/0!</v>
      </c>
      <c r="O53" s="23" t="e">
        <f t="shared" si="6"/>
        <v>#DIV/0!</v>
      </c>
      <c r="P53" s="125"/>
    </row>
    <row r="54" spans="1:16" s="126" customFormat="1" ht="27" customHeight="1" thickBot="1" x14ac:dyDescent="0.3">
      <c r="A54" s="134"/>
      <c r="B54" s="141" t="s">
        <v>44</v>
      </c>
      <c r="C54" s="142" t="s">
        <v>32</v>
      </c>
      <c r="D54" s="242"/>
      <c r="E54" s="243"/>
      <c r="F54" s="244"/>
      <c r="G54" s="244"/>
      <c r="H54" s="242"/>
      <c r="I54" s="243"/>
      <c r="J54" s="244"/>
      <c r="K54" s="245"/>
      <c r="L54" s="24">
        <f t="shared" si="4"/>
        <v>0</v>
      </c>
      <c r="M54" s="25">
        <f t="shared" si="5"/>
        <v>0</v>
      </c>
      <c r="N54" s="26" t="e">
        <f t="shared" si="3"/>
        <v>#DIV/0!</v>
      </c>
      <c r="O54" s="27" t="e">
        <f t="shared" si="6"/>
        <v>#DIV/0!</v>
      </c>
      <c r="P54" s="125"/>
    </row>
    <row r="55" spans="1:16" s="126" customFormat="1" ht="30.75" customHeight="1" thickTop="1" thickBot="1" x14ac:dyDescent="0.3">
      <c r="A55" s="143"/>
      <c r="B55" s="144"/>
      <c r="C55" s="145" t="s">
        <v>12</v>
      </c>
      <c r="D55" s="28">
        <f>SUM(D46:D54)</f>
        <v>0</v>
      </c>
      <c r="E55" s="29">
        <f>SUM(E46:E54)</f>
        <v>0</v>
      </c>
      <c r="F55" s="30">
        <f>IFERROR((E46*F46+E47*F47+E48*F48+E49*F49+E50*F50+E51*F51+E52*F52+E53*F53+E54*F54)/E55,0)</f>
        <v>0</v>
      </c>
      <c r="G55" s="31">
        <f>IFERROR((E46*G46+E47*G47+E48*G48+E49*G49+E50*G50+E51*G51+E52*G52+E53*G53+E54*G54)/E55,0)</f>
        <v>0</v>
      </c>
      <c r="H55" s="28">
        <f>SUM(H46:H54)</f>
        <v>0</v>
      </c>
      <c r="I55" s="29">
        <f>SUM(I46:I54)</f>
        <v>0</v>
      </c>
      <c r="J55" s="30">
        <f>IFERROR((I46*J46+I47*J47+I48*J48+I49*J49+I50*J50+I51*J51+I52*J52+I53*J53+I54*J54)/I55,0)</f>
        <v>0</v>
      </c>
      <c r="K55" s="31">
        <f>IFERROR((I46*K46+I47*K47+I48*K48+I49*K49+I50*K50+I51*K51+I52*K52+I53*K53+I54*K54)/I55,0)</f>
        <v>0</v>
      </c>
      <c r="L55" s="28">
        <f>SUM(L46:L54)</f>
        <v>0</v>
      </c>
      <c r="M55" s="29">
        <f>SUM(M46:M54)</f>
        <v>0</v>
      </c>
      <c r="N55" s="30">
        <f>IFERROR(((E46*F46+E47*F47+E48*F48+E49*F49+E50*F50+E51*F51+E52*F52+E53*F53+E54*F54)+(I46*J46+I47*J47+I48*J48+I49*J49+I50*J50+I51*J51+I52*J52+I53*J53+I54*J54))/M55,0)</f>
        <v>0</v>
      </c>
      <c r="O55" s="31">
        <f>IFERROR(((E46*G46+E47*G47+E48*G48+E49*G49+E50*G50+E51*G51+E52*G52+E53*G53+E54*G54)+(I46*K46+I47*K47+I48*K48+I49*K49+I50*K50+I51*K51+I52*K52+I53*K53+I54*K54))/M55,0)</f>
        <v>0</v>
      </c>
      <c r="P55" s="125"/>
    </row>
    <row r="56" spans="1:16" s="110" customFormat="1" ht="43.5" customHeight="1" thickBot="1" x14ac:dyDescent="0.3">
      <c r="A56" s="146"/>
      <c r="B56" s="646" t="s">
        <v>156</v>
      </c>
      <c r="C56" s="646"/>
      <c r="D56" s="646"/>
      <c r="E56" s="646"/>
      <c r="F56" s="646"/>
      <c r="G56" s="646"/>
      <c r="H56" s="646"/>
      <c r="I56" s="646"/>
      <c r="J56" s="646"/>
      <c r="K56" s="646"/>
      <c r="L56" s="646"/>
      <c r="M56" s="646"/>
      <c r="N56" s="646"/>
      <c r="O56" s="646"/>
      <c r="P56" s="147"/>
    </row>
    <row r="57" spans="1:16" ht="12.65" customHeight="1" x14ac:dyDescent="0.25">
      <c r="B57" s="3"/>
      <c r="C57" s="3"/>
      <c r="D57" s="3"/>
      <c r="E57" s="3"/>
      <c r="F57" s="3"/>
      <c r="G57" s="3"/>
      <c r="H57" s="3"/>
      <c r="I57" s="3"/>
      <c r="J57" s="3"/>
      <c r="K57" s="3"/>
      <c r="L57" s="3"/>
      <c r="M57" s="3"/>
      <c r="N57" s="3"/>
      <c r="O57" s="3"/>
      <c r="P57" s="3"/>
    </row>
    <row r="58" spans="1:16" ht="22.5" customHeight="1" thickBot="1" x14ac:dyDescent="0.3">
      <c r="A58" s="3"/>
      <c r="B58" s="3"/>
      <c r="C58" s="3"/>
      <c r="D58" s="3"/>
      <c r="E58" s="3"/>
      <c r="F58" s="3"/>
      <c r="G58" s="3"/>
      <c r="H58" s="3"/>
      <c r="I58" s="3"/>
      <c r="J58" s="3"/>
      <c r="K58" s="3"/>
      <c r="L58" s="3"/>
      <c r="M58" s="3"/>
      <c r="N58" s="3"/>
      <c r="O58" s="3"/>
      <c r="P58" s="3"/>
    </row>
    <row r="59" spans="1:16" ht="9" customHeight="1" x14ac:dyDescent="0.25">
      <c r="A59" s="148"/>
      <c r="B59" s="149"/>
      <c r="C59" s="149"/>
      <c r="D59" s="149"/>
      <c r="E59" s="149"/>
      <c r="F59" s="149"/>
      <c r="G59" s="150"/>
      <c r="H59" s="150"/>
      <c r="I59" s="150"/>
      <c r="J59" s="150"/>
      <c r="K59" s="150"/>
      <c r="L59" s="150"/>
      <c r="M59" s="150"/>
      <c r="N59" s="150"/>
      <c r="O59" s="150"/>
      <c r="P59" s="151"/>
    </row>
    <row r="60" spans="1:16" ht="15.75" customHeight="1" x14ac:dyDescent="0.25">
      <c r="A60" s="152"/>
      <c r="B60" s="153" t="s">
        <v>11</v>
      </c>
      <c r="C60" s="154" t="s">
        <v>85</v>
      </c>
      <c r="D60" s="226"/>
      <c r="E60" s="226"/>
      <c r="F60" s="226"/>
      <c r="G60" s="74"/>
      <c r="H60" s="74"/>
      <c r="I60" s="74"/>
      <c r="J60" s="74"/>
      <c r="K60" s="155"/>
      <c r="L60" s="155"/>
      <c r="M60" s="155"/>
      <c r="N60" s="155"/>
      <c r="O60" s="155"/>
      <c r="P60" s="156"/>
    </row>
    <row r="61" spans="1:16" s="68" customFormat="1" ht="11.25" customHeight="1" thickBot="1" x14ac:dyDescent="0.3">
      <c r="A61" s="77"/>
      <c r="B61" s="226"/>
      <c r="C61" s="226"/>
      <c r="D61" s="226"/>
      <c r="E61" s="226"/>
      <c r="F61" s="226"/>
      <c r="G61" s="78"/>
      <c r="H61" s="78"/>
      <c r="I61" s="79"/>
      <c r="J61" s="79"/>
      <c r="K61" s="80"/>
      <c r="L61" s="80"/>
      <c r="M61" s="80"/>
      <c r="N61" s="80"/>
      <c r="O61" s="80"/>
      <c r="P61" s="157"/>
    </row>
    <row r="62" spans="1:16" s="68" customFormat="1" ht="45.75" customHeight="1" thickBot="1" x14ac:dyDescent="0.3">
      <c r="A62" s="77"/>
      <c r="B62" s="226"/>
      <c r="C62" s="226"/>
      <c r="D62" s="652" t="s">
        <v>118</v>
      </c>
      <c r="E62" s="653"/>
      <c r="F62" s="653"/>
      <c r="G62" s="654"/>
      <c r="H62" s="655" t="s">
        <v>84</v>
      </c>
      <c r="I62" s="656"/>
      <c r="J62" s="656"/>
      <c r="K62" s="657"/>
      <c r="L62" s="497" t="s">
        <v>19</v>
      </c>
      <c r="M62" s="498"/>
      <c r="N62" s="498"/>
      <c r="O62" s="499"/>
      <c r="P62" s="157"/>
    </row>
    <row r="63" spans="1:16" s="68" customFormat="1" ht="79.5" customHeight="1" thickBot="1" x14ac:dyDescent="0.3">
      <c r="A63" s="83"/>
      <c r="B63" s="500" t="s">
        <v>45</v>
      </c>
      <c r="C63" s="501"/>
      <c r="D63" s="231" t="s">
        <v>47</v>
      </c>
      <c r="E63" s="232" t="s">
        <v>15</v>
      </c>
      <c r="F63" s="502" t="s">
        <v>161</v>
      </c>
      <c r="G63" s="501"/>
      <c r="H63" s="231" t="s">
        <v>47</v>
      </c>
      <c r="I63" s="232" t="s">
        <v>15</v>
      </c>
      <c r="J63" s="502" t="s">
        <v>161</v>
      </c>
      <c r="K63" s="501"/>
      <c r="L63" s="231" t="s">
        <v>48</v>
      </c>
      <c r="M63" s="232" t="s">
        <v>49</v>
      </c>
      <c r="N63" s="502" t="s">
        <v>161</v>
      </c>
      <c r="O63" s="501"/>
      <c r="P63" s="157"/>
    </row>
    <row r="64" spans="1:16" s="68" customFormat="1" ht="27" customHeight="1" x14ac:dyDescent="0.25">
      <c r="A64" s="88"/>
      <c r="B64" s="158" t="s">
        <v>33</v>
      </c>
      <c r="C64" s="90" t="s">
        <v>17</v>
      </c>
      <c r="D64" s="246"/>
      <c r="E64" s="247"/>
      <c r="F64" s="503"/>
      <c r="G64" s="504"/>
      <c r="H64" s="246"/>
      <c r="I64" s="247"/>
      <c r="J64" s="503"/>
      <c r="K64" s="504"/>
      <c r="L64" s="41">
        <f>D64+H64</f>
        <v>0</v>
      </c>
      <c r="M64" s="39">
        <f>E64+I64</f>
        <v>0</v>
      </c>
      <c r="N64" s="388" t="e">
        <f t="shared" ref="N64" si="7">(E64*F64+I64*J64)/M64</f>
        <v>#DIV/0!</v>
      </c>
      <c r="O64" s="389" t="e">
        <f t="shared" ref="O64" si="8">(F64*G64+J64*K64)/N64</f>
        <v>#DIV/0!</v>
      </c>
      <c r="P64" s="157"/>
    </row>
    <row r="65" spans="1:16" s="68" customFormat="1" ht="27" customHeight="1" x14ac:dyDescent="0.25">
      <c r="A65" s="88"/>
      <c r="B65" s="94" t="s">
        <v>34</v>
      </c>
      <c r="C65" s="92" t="s">
        <v>23</v>
      </c>
      <c r="D65" s="238"/>
      <c r="E65" s="239"/>
      <c r="F65" s="505"/>
      <c r="G65" s="506"/>
      <c r="H65" s="238"/>
      <c r="I65" s="239"/>
      <c r="J65" s="505"/>
      <c r="K65" s="506"/>
      <c r="L65" s="43">
        <f t="shared" ref="L65:L66" si="9">D65+H65</f>
        <v>0</v>
      </c>
      <c r="M65" s="44">
        <f t="shared" ref="M65:M66" si="10">E65+I65</f>
        <v>0</v>
      </c>
      <c r="N65" s="509" t="e">
        <f t="shared" ref="N65:N66" si="11">(E65*F65+I65*J65)/M65</f>
        <v>#DIV/0!</v>
      </c>
      <c r="O65" s="510" t="e">
        <f t="shared" ref="O65:O66" si="12">(F65*G65+J65*K65)/N65</f>
        <v>#DIV/0!</v>
      </c>
      <c r="P65" s="157"/>
    </row>
    <row r="66" spans="1:16" s="68" customFormat="1" ht="27" customHeight="1" thickBot="1" x14ac:dyDescent="0.3">
      <c r="A66" s="88"/>
      <c r="B66" s="95" t="s">
        <v>35</v>
      </c>
      <c r="C66" s="96" t="s">
        <v>18</v>
      </c>
      <c r="D66" s="242"/>
      <c r="E66" s="243"/>
      <c r="F66" s="507"/>
      <c r="G66" s="508"/>
      <c r="H66" s="242"/>
      <c r="I66" s="243"/>
      <c r="J66" s="507"/>
      <c r="K66" s="508"/>
      <c r="L66" s="42">
        <f t="shared" si="9"/>
        <v>0</v>
      </c>
      <c r="M66" s="40">
        <f t="shared" si="10"/>
        <v>0</v>
      </c>
      <c r="N66" s="511" t="e">
        <f t="shared" si="11"/>
        <v>#DIV/0!</v>
      </c>
      <c r="O66" s="512" t="e">
        <f t="shared" si="12"/>
        <v>#DIV/0!</v>
      </c>
      <c r="P66" s="157"/>
    </row>
    <row r="67" spans="1:16" s="64" customFormat="1" ht="30.75" customHeight="1" thickTop="1" thickBot="1" x14ac:dyDescent="0.3">
      <c r="A67" s="227"/>
      <c r="B67" s="58"/>
      <c r="C67" s="98" t="s">
        <v>12</v>
      </c>
      <c r="D67" s="229">
        <f>SUM(D64:D66)</f>
        <v>0</v>
      </c>
      <c r="E67" s="228">
        <f>SUM(E64:E66)</f>
        <v>0</v>
      </c>
      <c r="F67" s="518">
        <f>IFERROR((E64*F64+E65*F65+E66*F66)/E67,0)</f>
        <v>0</v>
      </c>
      <c r="G67" s="519"/>
      <c r="H67" s="229">
        <f>SUM(H64:H66)</f>
        <v>0</v>
      </c>
      <c r="I67" s="228">
        <f>SUM(I64:I66)</f>
        <v>0</v>
      </c>
      <c r="J67" s="518">
        <f>IFERROR((I64*J64+I65*J65+I66*J66)/I67,0)</f>
        <v>0</v>
      </c>
      <c r="K67" s="519"/>
      <c r="L67" s="229">
        <f>SUM(L64:L66)</f>
        <v>0</v>
      </c>
      <c r="M67" s="228">
        <f>SUM(M64:M66)</f>
        <v>0</v>
      </c>
      <c r="N67" s="518">
        <f>IFERROR((E64*F64+E65*F65+E66*F66+I64*J64+I65*J65+I66*J66)/M67,0)</f>
        <v>0</v>
      </c>
      <c r="O67" s="519"/>
      <c r="P67" s="81"/>
    </row>
    <row r="68" spans="1:16" s="64" customFormat="1" ht="30" customHeight="1" x14ac:dyDescent="0.3">
      <c r="A68" s="227"/>
      <c r="B68" s="671" t="s">
        <v>157</v>
      </c>
      <c r="C68" s="671"/>
      <c r="D68" s="671"/>
      <c r="E68" s="671"/>
      <c r="F68" s="671"/>
      <c r="G68" s="671"/>
      <c r="H68" s="671"/>
      <c r="I68" s="671"/>
      <c r="J68" s="671"/>
      <c r="K68" s="671"/>
      <c r="L68" s="671"/>
      <c r="M68" s="671"/>
      <c r="N68" s="671"/>
      <c r="O68" s="671"/>
      <c r="P68" s="81"/>
    </row>
    <row r="69" spans="1:16" ht="15" customHeight="1" thickBot="1" x14ac:dyDescent="0.3">
      <c r="A69" s="159"/>
      <c r="B69" s="160"/>
      <c r="C69" s="160"/>
      <c r="D69" s="160"/>
      <c r="E69" s="160"/>
      <c r="F69" s="160"/>
      <c r="G69" s="161"/>
      <c r="H69" s="161"/>
      <c r="I69" s="161"/>
      <c r="J69" s="161"/>
      <c r="K69" s="161"/>
      <c r="L69" s="161"/>
      <c r="M69" s="161"/>
      <c r="N69" s="161"/>
      <c r="O69" s="161"/>
      <c r="P69" s="162"/>
    </row>
    <row r="70" spans="1:16" s="68" customFormat="1" ht="27.75" customHeight="1" thickBot="1" x14ac:dyDescent="0.3">
      <c r="A70" s="163"/>
      <c r="B70" s="163"/>
      <c r="C70" s="163"/>
      <c r="D70" s="163"/>
      <c r="E70" s="163"/>
      <c r="F70" s="163"/>
      <c r="G70" s="164"/>
      <c r="H70" s="164"/>
      <c r="I70" s="165"/>
      <c r="J70" s="165"/>
      <c r="K70" s="164"/>
      <c r="L70" s="164"/>
      <c r="M70" s="164"/>
      <c r="N70" s="164"/>
      <c r="O70" s="164"/>
      <c r="P70" s="164"/>
    </row>
    <row r="71" spans="1:16" ht="9" customHeight="1" x14ac:dyDescent="0.25">
      <c r="A71" s="166"/>
      <c r="B71" s="167"/>
      <c r="C71" s="167"/>
      <c r="D71" s="167"/>
      <c r="E71" s="167"/>
      <c r="F71" s="167"/>
      <c r="G71" s="168"/>
      <c r="H71" s="168"/>
      <c r="I71" s="168"/>
      <c r="J71" s="168"/>
      <c r="K71" s="168"/>
      <c r="L71" s="168"/>
      <c r="M71" s="168"/>
      <c r="N71" s="168"/>
      <c r="O71" s="168"/>
      <c r="P71" s="169"/>
    </row>
    <row r="72" spans="1:16" ht="16.5" customHeight="1" x14ac:dyDescent="0.25">
      <c r="A72" s="170"/>
      <c r="B72" s="153" t="s">
        <v>16</v>
      </c>
      <c r="C72" s="154" t="s">
        <v>72</v>
      </c>
      <c r="D72" s="226"/>
      <c r="E72" s="226"/>
      <c r="F72" s="226"/>
      <c r="G72" s="74"/>
      <c r="H72" s="74"/>
      <c r="I72" s="74"/>
      <c r="J72" s="74"/>
      <c r="K72" s="75"/>
      <c r="L72" s="75"/>
      <c r="M72" s="75"/>
      <c r="N72" s="75"/>
      <c r="O72" s="75"/>
      <c r="P72" s="171"/>
    </row>
    <row r="73" spans="1:16" s="68" customFormat="1" ht="7.5" customHeight="1" thickBot="1" x14ac:dyDescent="0.3">
      <c r="A73" s="172"/>
      <c r="B73" s="226"/>
      <c r="C73" s="226"/>
      <c r="D73" s="226"/>
      <c r="E73" s="226"/>
      <c r="F73" s="226"/>
      <c r="G73" s="78"/>
      <c r="H73" s="78"/>
      <c r="I73" s="79"/>
      <c r="J73" s="79"/>
      <c r="K73" s="80"/>
      <c r="L73" s="80"/>
      <c r="M73" s="80"/>
      <c r="N73" s="80"/>
      <c r="O73" s="80"/>
      <c r="P73" s="173"/>
    </row>
    <row r="74" spans="1:16" s="68" customFormat="1" ht="51" customHeight="1" thickBot="1" x14ac:dyDescent="0.3">
      <c r="A74" s="174"/>
      <c r="B74" s="74"/>
      <c r="C74" s="74"/>
      <c r="D74" s="74"/>
      <c r="E74" s="74"/>
      <c r="F74" s="74"/>
      <c r="G74" s="74"/>
      <c r="H74" s="648" t="s">
        <v>48</v>
      </c>
      <c r="I74" s="649"/>
      <c r="J74" s="649" t="s">
        <v>49</v>
      </c>
      <c r="K74" s="649"/>
      <c r="L74" s="649" t="s">
        <v>145</v>
      </c>
      <c r="M74" s="649"/>
      <c r="N74" s="649" t="s">
        <v>146</v>
      </c>
      <c r="O74" s="670"/>
      <c r="P74" s="173"/>
    </row>
    <row r="75" spans="1:16" s="64" customFormat="1" ht="29.25" customHeight="1" thickTop="1" thickBot="1" x14ac:dyDescent="0.3">
      <c r="A75" s="175"/>
      <c r="B75" s="74"/>
      <c r="C75" s="74"/>
      <c r="D75" s="74"/>
      <c r="E75" s="74"/>
      <c r="F75" s="74"/>
      <c r="G75" s="74"/>
      <c r="H75" s="650">
        <f>L33+L67</f>
        <v>0</v>
      </c>
      <c r="I75" s="647"/>
      <c r="J75" s="647">
        <f>M33+M67</f>
        <v>0</v>
      </c>
      <c r="K75" s="647"/>
      <c r="L75" s="668">
        <f>IFERROR((M33*N33+M67*N67)/J75,0)</f>
        <v>0</v>
      </c>
      <c r="M75" s="668"/>
      <c r="N75" s="668">
        <f>IFERROR((M33*O33+M67*N67)/J75,0)</f>
        <v>0</v>
      </c>
      <c r="O75" s="669"/>
      <c r="P75" s="173"/>
    </row>
    <row r="76" spans="1:16" ht="15" customHeight="1" thickBot="1" x14ac:dyDescent="0.3">
      <c r="A76" s="176"/>
      <c r="B76" s="177"/>
      <c r="C76" s="177"/>
      <c r="D76" s="177"/>
      <c r="E76" s="177"/>
      <c r="F76" s="177"/>
      <c r="G76" s="178"/>
      <c r="H76" s="178"/>
      <c r="I76" s="178"/>
      <c r="J76" s="178"/>
      <c r="K76" s="178"/>
      <c r="L76" s="178"/>
      <c r="M76" s="178"/>
      <c r="N76" s="178"/>
      <c r="O76" s="178"/>
      <c r="P76" s="179"/>
    </row>
    <row r="77" spans="1:16" ht="27.75" customHeight="1" thickBot="1" x14ac:dyDescent="0.3">
      <c r="A77" s="180"/>
      <c r="B77" s="180"/>
      <c r="C77" s="180"/>
      <c r="D77" s="180"/>
      <c r="E77" s="180"/>
      <c r="F77" s="180"/>
      <c r="G77" s="181"/>
      <c r="H77" s="181"/>
      <c r="I77" s="181"/>
      <c r="J77" s="181"/>
      <c r="K77" s="181"/>
      <c r="L77" s="181"/>
      <c r="M77" s="181"/>
      <c r="N77" s="181"/>
      <c r="O77" s="181"/>
      <c r="P77" s="182"/>
    </row>
    <row r="78" spans="1:16" s="68" customFormat="1" ht="9.75" customHeight="1" x14ac:dyDescent="0.25">
      <c r="A78" s="183"/>
      <c r="B78" s="220"/>
      <c r="C78" s="220"/>
      <c r="D78" s="220"/>
      <c r="E78" s="220"/>
      <c r="F78" s="220"/>
      <c r="G78" s="184"/>
      <c r="H78" s="184"/>
      <c r="I78" s="185"/>
      <c r="J78" s="185"/>
      <c r="K78" s="184"/>
      <c r="L78" s="184"/>
      <c r="M78" s="184"/>
      <c r="N78" s="184"/>
      <c r="O78" s="184"/>
      <c r="P78" s="186"/>
    </row>
    <row r="79" spans="1:16" s="68" customFormat="1" ht="18" customHeight="1" x14ac:dyDescent="0.25">
      <c r="A79" s="187"/>
      <c r="B79" s="153" t="s">
        <v>54</v>
      </c>
      <c r="C79" s="154" t="s">
        <v>91</v>
      </c>
      <c r="D79" s="226"/>
      <c r="E79" s="226"/>
      <c r="F79" s="226"/>
      <c r="G79" s="74"/>
      <c r="H79" s="74"/>
      <c r="I79" s="188"/>
      <c r="J79" s="188"/>
      <c r="K79" s="189"/>
      <c r="L79" s="189"/>
      <c r="M79" s="189"/>
      <c r="N79" s="189"/>
      <c r="O79" s="189"/>
      <c r="P79" s="81"/>
    </row>
    <row r="80" spans="1:16" s="68" customFormat="1" ht="4.5" customHeight="1" thickBot="1" x14ac:dyDescent="0.3">
      <c r="A80" s="172"/>
      <c r="B80" s="226"/>
      <c r="C80" s="226"/>
      <c r="D80" s="226"/>
      <c r="E80" s="226"/>
      <c r="F80" s="226"/>
      <c r="G80" s="78"/>
      <c r="H80" s="78"/>
      <c r="I80" s="79"/>
      <c r="J80" s="79"/>
      <c r="K80" s="80"/>
      <c r="L80" s="80"/>
      <c r="M80" s="80"/>
      <c r="N80" s="80"/>
      <c r="O80" s="80"/>
      <c r="P80" s="173"/>
    </row>
    <row r="81" spans="1:18" s="68" customFormat="1" ht="27.75" customHeight="1" x14ac:dyDescent="0.25">
      <c r="A81" s="77"/>
      <c r="B81" s="226"/>
      <c r="C81" s="226"/>
      <c r="D81" s="189"/>
      <c r="E81" s="189"/>
      <c r="F81" s="226"/>
      <c r="G81" s="226"/>
      <c r="H81" s="392" t="s">
        <v>101</v>
      </c>
      <c r="I81" s="393"/>
      <c r="J81" s="393"/>
      <c r="K81" s="393"/>
      <c r="L81" s="392" t="s">
        <v>104</v>
      </c>
      <c r="M81" s="393"/>
      <c r="N81" s="393"/>
      <c r="O81" s="394"/>
      <c r="P81" s="81"/>
      <c r="Q81" s="1"/>
      <c r="R81" s="1"/>
    </row>
    <row r="82" spans="1:18" s="68" customFormat="1" ht="30.75" customHeight="1" thickBot="1" x14ac:dyDescent="0.3">
      <c r="A82" s="77"/>
      <c r="B82" s="226"/>
      <c r="C82" s="226"/>
      <c r="D82" s="189"/>
      <c r="E82" s="189"/>
      <c r="F82" s="226"/>
      <c r="G82" s="226"/>
      <c r="H82" s="398" t="s">
        <v>102</v>
      </c>
      <c r="I82" s="399"/>
      <c r="J82" s="413" t="s">
        <v>103</v>
      </c>
      <c r="K82" s="399"/>
      <c r="L82" s="398" t="s">
        <v>105</v>
      </c>
      <c r="M82" s="399"/>
      <c r="N82" s="638" t="s">
        <v>106</v>
      </c>
      <c r="O82" s="639"/>
      <c r="P82" s="81"/>
      <c r="Q82" s="1"/>
      <c r="R82" s="1"/>
    </row>
    <row r="83" spans="1:18" s="68" customFormat="1" ht="27" customHeight="1" thickBot="1" x14ac:dyDescent="0.3">
      <c r="A83" s="190"/>
      <c r="B83" s="55"/>
      <c r="C83" s="284" t="s">
        <v>147</v>
      </c>
      <c r="D83" s="285"/>
      <c r="E83" s="285"/>
      <c r="F83" s="285"/>
      <c r="G83" s="285"/>
      <c r="H83" s="400">
        <f>+F67</f>
        <v>0</v>
      </c>
      <c r="I83" s="401"/>
      <c r="J83" s="414">
        <f>+J67</f>
        <v>0</v>
      </c>
      <c r="K83" s="401"/>
      <c r="L83" s="400">
        <f>+F33</f>
        <v>0</v>
      </c>
      <c r="M83" s="401"/>
      <c r="N83" s="414">
        <f>+J33</f>
        <v>0</v>
      </c>
      <c r="O83" s="496"/>
      <c r="P83" s="81"/>
      <c r="Q83" s="266"/>
      <c r="R83" s="1"/>
    </row>
    <row r="84" spans="1:18" s="68" customFormat="1" ht="27" customHeight="1" thickTop="1" x14ac:dyDescent="0.25">
      <c r="A84" s="190"/>
      <c r="B84" s="55"/>
      <c r="C84" s="395" t="s">
        <v>148</v>
      </c>
      <c r="D84" s="396"/>
      <c r="E84" s="396"/>
      <c r="F84" s="396"/>
      <c r="G84" s="397"/>
      <c r="H84" s="402"/>
      <c r="I84" s="403"/>
      <c r="J84" s="420"/>
      <c r="K84" s="403"/>
      <c r="L84" s="402"/>
      <c r="M84" s="403"/>
      <c r="N84" s="420"/>
      <c r="O84" s="630"/>
      <c r="P84" s="81"/>
      <c r="Q84" s="267"/>
    </row>
    <row r="85" spans="1:18" s="68" customFormat="1" ht="24" customHeight="1" x14ac:dyDescent="0.25">
      <c r="A85" s="190"/>
      <c r="B85" s="55"/>
      <c r="C85" s="417" t="s">
        <v>117</v>
      </c>
      <c r="D85" s="418"/>
      <c r="E85" s="418"/>
      <c r="F85" s="418"/>
      <c r="G85" s="418"/>
      <c r="H85" s="418"/>
      <c r="I85" s="418"/>
      <c r="J85" s="418"/>
      <c r="K85" s="418"/>
      <c r="L85" s="418"/>
      <c r="M85" s="418"/>
      <c r="N85" s="418"/>
      <c r="O85" s="419"/>
      <c r="P85" s="81"/>
      <c r="Q85" s="268"/>
    </row>
    <row r="86" spans="1:18" s="68" customFormat="1" ht="22.5" customHeight="1" x14ac:dyDescent="0.25">
      <c r="A86" s="190"/>
      <c r="B86" s="55"/>
      <c r="C86" s="458" t="s">
        <v>114</v>
      </c>
      <c r="D86" s="459"/>
      <c r="E86" s="459"/>
      <c r="F86" s="459"/>
      <c r="G86" s="460"/>
      <c r="H86" s="433"/>
      <c r="I86" s="432"/>
      <c r="J86" s="431"/>
      <c r="K86" s="432"/>
      <c r="L86" s="433"/>
      <c r="M86" s="432"/>
      <c r="N86" s="431"/>
      <c r="O86" s="434"/>
      <c r="P86" s="81"/>
      <c r="Q86" s="267"/>
    </row>
    <row r="87" spans="1:18" s="68" customFormat="1" ht="22.5" customHeight="1" x14ac:dyDescent="0.25">
      <c r="A87" s="190"/>
      <c r="B87" s="55"/>
      <c r="C87" s="410" t="s">
        <v>112</v>
      </c>
      <c r="D87" s="411"/>
      <c r="E87" s="411"/>
      <c r="F87" s="411"/>
      <c r="G87" s="412"/>
      <c r="H87" s="408"/>
      <c r="I87" s="409"/>
      <c r="J87" s="406"/>
      <c r="K87" s="407"/>
      <c r="L87" s="408"/>
      <c r="M87" s="409"/>
      <c r="N87" s="406"/>
      <c r="O87" s="407"/>
      <c r="P87" s="81"/>
      <c r="Q87" s="267"/>
    </row>
    <row r="88" spans="1:18" s="68" customFormat="1" ht="22.5" customHeight="1" x14ac:dyDescent="0.25">
      <c r="A88" s="190"/>
      <c r="B88" s="55"/>
      <c r="C88" s="435" t="s">
        <v>113</v>
      </c>
      <c r="D88" s="436"/>
      <c r="E88" s="436"/>
      <c r="F88" s="436"/>
      <c r="G88" s="437"/>
      <c r="H88" s="438"/>
      <c r="I88" s="439"/>
      <c r="J88" s="440"/>
      <c r="K88" s="439"/>
      <c r="L88" s="438"/>
      <c r="M88" s="439"/>
      <c r="N88" s="440"/>
      <c r="O88" s="651"/>
      <c r="P88" s="81"/>
      <c r="Q88" s="267"/>
    </row>
    <row r="89" spans="1:18" s="68" customFormat="1" ht="22.5" customHeight="1" x14ac:dyDescent="0.25">
      <c r="A89" s="190"/>
      <c r="B89" s="55"/>
      <c r="C89" s="410" t="s">
        <v>115</v>
      </c>
      <c r="D89" s="411"/>
      <c r="E89" s="411"/>
      <c r="F89" s="411"/>
      <c r="G89" s="412"/>
      <c r="H89" s="408"/>
      <c r="I89" s="457"/>
      <c r="J89" s="406"/>
      <c r="K89" s="457"/>
      <c r="L89" s="408"/>
      <c r="M89" s="457"/>
      <c r="N89" s="406"/>
      <c r="O89" s="407"/>
      <c r="P89" s="81"/>
      <c r="Q89" s="267"/>
    </row>
    <row r="90" spans="1:18" s="68" customFormat="1" ht="22.5" customHeight="1" x14ac:dyDescent="0.25">
      <c r="A90" s="190"/>
      <c r="B90" s="55"/>
      <c r="C90" s="410" t="s">
        <v>116</v>
      </c>
      <c r="D90" s="411"/>
      <c r="E90" s="411"/>
      <c r="F90" s="411"/>
      <c r="G90" s="412"/>
      <c r="H90" s="631"/>
      <c r="I90" s="632"/>
      <c r="J90" s="516"/>
      <c r="K90" s="633"/>
      <c r="L90" s="634"/>
      <c r="M90" s="633"/>
      <c r="N90" s="516"/>
      <c r="O90" s="517"/>
      <c r="P90" s="81"/>
      <c r="Q90" s="267"/>
    </row>
    <row r="91" spans="1:18" s="68" customFormat="1" ht="24" customHeight="1" x14ac:dyDescent="0.25">
      <c r="A91" s="190"/>
      <c r="B91" s="55"/>
      <c r="C91" s="417" t="s">
        <v>122</v>
      </c>
      <c r="D91" s="418"/>
      <c r="E91" s="418"/>
      <c r="F91" s="418"/>
      <c r="G91" s="418"/>
      <c r="H91" s="418"/>
      <c r="I91" s="418"/>
      <c r="J91" s="418"/>
      <c r="K91" s="418"/>
      <c r="L91" s="418"/>
      <c r="M91" s="418"/>
      <c r="N91" s="418"/>
      <c r="O91" s="419"/>
      <c r="P91" s="81"/>
      <c r="Q91" s="267"/>
    </row>
    <row r="92" spans="1:18" s="68" customFormat="1" ht="26.25" customHeight="1" x14ac:dyDescent="0.25">
      <c r="A92" s="190"/>
      <c r="B92" s="55"/>
      <c r="C92" s="274" t="s">
        <v>149</v>
      </c>
      <c r="D92" s="275"/>
      <c r="E92" s="275"/>
      <c r="F92" s="275"/>
      <c r="G92" s="275"/>
      <c r="H92" s="404"/>
      <c r="I92" s="405"/>
      <c r="J92" s="415"/>
      <c r="K92" s="405"/>
      <c r="L92" s="404"/>
      <c r="M92" s="405"/>
      <c r="N92" s="415"/>
      <c r="O92" s="416"/>
      <c r="P92" s="81"/>
      <c r="Q92" s="267"/>
    </row>
    <row r="93" spans="1:18" s="68" customFormat="1" ht="26.25" customHeight="1" x14ac:dyDescent="0.25">
      <c r="A93" s="190"/>
      <c r="B93" s="55"/>
      <c r="C93" s="276" t="s">
        <v>150</v>
      </c>
      <c r="D93" s="277"/>
      <c r="E93" s="277"/>
      <c r="F93" s="277"/>
      <c r="G93" s="277"/>
      <c r="H93" s="387"/>
      <c r="I93" s="383"/>
      <c r="J93" s="382"/>
      <c r="K93" s="383"/>
      <c r="L93" s="387"/>
      <c r="M93" s="383"/>
      <c r="N93" s="382"/>
      <c r="O93" s="477"/>
      <c r="P93" s="81"/>
      <c r="Q93" s="268"/>
    </row>
    <row r="94" spans="1:18" s="68" customFormat="1" ht="26.25" customHeight="1" x14ac:dyDescent="0.25">
      <c r="A94" s="190"/>
      <c r="B94" s="55"/>
      <c r="C94" s="278" t="s">
        <v>151</v>
      </c>
      <c r="D94" s="279"/>
      <c r="E94" s="279"/>
      <c r="F94" s="279"/>
      <c r="G94" s="279"/>
      <c r="H94" s="386"/>
      <c r="I94" s="385"/>
      <c r="J94" s="384"/>
      <c r="K94" s="385"/>
      <c r="L94" s="386"/>
      <c r="M94" s="385"/>
      <c r="N94" s="388" t="s">
        <v>89</v>
      </c>
      <c r="O94" s="389"/>
      <c r="P94" s="81"/>
    </row>
    <row r="95" spans="1:18" s="68" customFormat="1" ht="27" customHeight="1" thickBot="1" x14ac:dyDescent="0.3">
      <c r="A95" s="190"/>
      <c r="B95" s="55"/>
      <c r="C95" s="280" t="s">
        <v>152</v>
      </c>
      <c r="D95" s="281"/>
      <c r="E95" s="281"/>
      <c r="F95" s="281"/>
      <c r="G95" s="281"/>
      <c r="H95" s="365">
        <f>SUM(H92:I94)</f>
        <v>0</v>
      </c>
      <c r="I95" s="366"/>
      <c r="J95" s="367">
        <f>SUM(J92:K94)</f>
        <v>0</v>
      </c>
      <c r="K95" s="366"/>
      <c r="L95" s="365">
        <f>SUM(L92:M94)</f>
        <v>0</v>
      </c>
      <c r="M95" s="366"/>
      <c r="N95" s="367">
        <f>SUM(N92:O93)</f>
        <v>0</v>
      </c>
      <c r="O95" s="368"/>
      <c r="P95" s="81"/>
    </row>
    <row r="96" spans="1:18" s="68" customFormat="1" ht="27" customHeight="1" thickTop="1" thickBot="1" x14ac:dyDescent="0.3">
      <c r="A96" s="190"/>
      <c r="B96" s="55"/>
      <c r="C96" s="282" t="s">
        <v>153</v>
      </c>
      <c r="D96" s="283"/>
      <c r="E96" s="283"/>
      <c r="F96" s="283"/>
      <c r="G96" s="283"/>
      <c r="H96" s="372">
        <f>H83-H84-H95</f>
        <v>0</v>
      </c>
      <c r="I96" s="371"/>
      <c r="J96" s="369">
        <f>J83-J84-J95</f>
        <v>0</v>
      </c>
      <c r="K96" s="371"/>
      <c r="L96" s="372">
        <f>L83-L84-L95</f>
        <v>0</v>
      </c>
      <c r="M96" s="371"/>
      <c r="N96" s="369">
        <f>N83-N84-N95</f>
        <v>0</v>
      </c>
      <c r="O96" s="370"/>
      <c r="P96" s="81"/>
      <c r="Q96" s="248"/>
    </row>
    <row r="97" spans="1:18" s="68" customFormat="1" ht="78" customHeight="1" thickBot="1" x14ac:dyDescent="0.3">
      <c r="A97" s="191"/>
      <c r="B97" s="286"/>
      <c r="C97" s="478" t="s">
        <v>120</v>
      </c>
      <c r="D97" s="478"/>
      <c r="E97" s="478"/>
      <c r="F97" s="478"/>
      <c r="G97" s="478"/>
      <c r="H97" s="478"/>
      <c r="I97" s="478"/>
      <c r="J97" s="478"/>
      <c r="K97" s="478"/>
      <c r="L97" s="478"/>
      <c r="M97" s="478"/>
      <c r="N97" s="478"/>
      <c r="O97" s="478"/>
      <c r="P97" s="192"/>
    </row>
    <row r="98" spans="1:18" s="68" customFormat="1" ht="27.75" customHeight="1" thickBot="1" x14ac:dyDescent="0.3">
      <c r="A98" s="193"/>
      <c r="B98" s="193"/>
      <c r="C98" s="193"/>
      <c r="D98" s="193"/>
      <c r="E98" s="193"/>
      <c r="F98" s="193"/>
      <c r="G98" s="194"/>
      <c r="H98" s="194"/>
      <c r="I98" s="67"/>
      <c r="J98" s="67"/>
      <c r="K98" s="194"/>
      <c r="L98" s="194"/>
      <c r="M98" s="194"/>
      <c r="N98" s="194"/>
      <c r="O98" s="194"/>
      <c r="P98" s="194"/>
    </row>
    <row r="99" spans="1:18" s="68" customFormat="1" ht="9.75" customHeight="1" x14ac:dyDescent="0.25">
      <c r="A99" s="183"/>
      <c r="B99" s="220"/>
      <c r="C99" s="220"/>
      <c r="D99" s="220"/>
      <c r="E99" s="220"/>
      <c r="F99" s="220"/>
      <c r="G99" s="184"/>
      <c r="H99" s="184"/>
      <c r="I99" s="185"/>
      <c r="J99" s="185"/>
      <c r="K99" s="184"/>
      <c r="L99" s="184"/>
      <c r="M99" s="184"/>
      <c r="N99" s="184"/>
      <c r="O99" s="184"/>
      <c r="P99" s="186"/>
    </row>
    <row r="100" spans="1:18" s="68" customFormat="1" ht="18" customHeight="1" x14ac:dyDescent="0.25">
      <c r="A100" s="187"/>
      <c r="B100" s="153" t="s">
        <v>59</v>
      </c>
      <c r="C100" s="154" t="s">
        <v>119</v>
      </c>
      <c r="D100" s="226"/>
      <c r="E100" s="226"/>
      <c r="F100" s="226"/>
      <c r="G100" s="74"/>
      <c r="H100" s="74"/>
      <c r="I100" s="188"/>
      <c r="J100" s="188"/>
      <c r="K100" s="189"/>
      <c r="L100" s="189"/>
      <c r="M100" s="189"/>
      <c r="N100" s="189"/>
      <c r="O100" s="189"/>
      <c r="P100" s="81"/>
    </row>
    <row r="101" spans="1:18" s="68" customFormat="1" ht="4.5" customHeight="1" thickBot="1" x14ac:dyDescent="0.3">
      <c r="A101" s="172"/>
      <c r="B101" s="226"/>
      <c r="C101" s="226"/>
      <c r="D101" s="226"/>
      <c r="E101" s="226"/>
      <c r="F101" s="226"/>
      <c r="G101" s="78"/>
      <c r="H101" s="78"/>
      <c r="I101" s="79"/>
      <c r="J101" s="79"/>
      <c r="K101" s="80"/>
      <c r="L101" s="80"/>
      <c r="M101" s="80"/>
      <c r="N101" s="80"/>
      <c r="O101" s="80"/>
      <c r="P101" s="173"/>
    </row>
    <row r="102" spans="1:18" s="68" customFormat="1" ht="27.75" customHeight="1" x14ac:dyDescent="0.25">
      <c r="A102" s="77"/>
      <c r="B102" s="226"/>
      <c r="C102" s="226"/>
      <c r="D102" s="189"/>
      <c r="E102" s="189"/>
      <c r="F102" s="226"/>
      <c r="G102" s="226"/>
      <c r="H102" s="226"/>
      <c r="I102" s="226"/>
      <c r="J102" s="479" t="s">
        <v>100</v>
      </c>
      <c r="K102" s="480"/>
      <c r="L102" s="392" t="s">
        <v>104</v>
      </c>
      <c r="M102" s="393"/>
      <c r="N102" s="393"/>
      <c r="O102" s="394"/>
      <c r="P102" s="81"/>
      <c r="Q102" s="1"/>
      <c r="R102" s="1"/>
    </row>
    <row r="103" spans="1:18" s="68" customFormat="1" ht="30.75" customHeight="1" thickBot="1" x14ac:dyDescent="0.3">
      <c r="A103" s="77"/>
      <c r="B103" s="226"/>
      <c r="C103" s="226"/>
      <c r="D103" s="189"/>
      <c r="E103" s="189"/>
      <c r="F103" s="226"/>
      <c r="G103" s="226"/>
      <c r="H103" s="226"/>
      <c r="I103" s="226"/>
      <c r="J103" s="378"/>
      <c r="K103" s="379"/>
      <c r="L103" s="378" t="s">
        <v>105</v>
      </c>
      <c r="M103" s="379"/>
      <c r="N103" s="380" t="s">
        <v>106</v>
      </c>
      <c r="O103" s="381"/>
      <c r="P103" s="81"/>
      <c r="Q103" s="1"/>
      <c r="R103" s="1"/>
    </row>
    <row r="104" spans="1:18" s="64" customFormat="1" ht="27" customHeight="1" x14ac:dyDescent="0.25">
      <c r="A104" s="190"/>
      <c r="B104" s="55"/>
      <c r="C104" s="454" t="s">
        <v>95</v>
      </c>
      <c r="D104" s="455"/>
      <c r="E104" s="455"/>
      <c r="F104" s="455"/>
      <c r="G104" s="455"/>
      <c r="H104" s="455"/>
      <c r="I104" s="456"/>
      <c r="J104" s="373">
        <f>+J105++J106+J107</f>
        <v>0</v>
      </c>
      <c r="K104" s="374"/>
      <c r="L104" s="373">
        <f t="shared" ref="L104" si="13">+L105++L106+L107</f>
        <v>0</v>
      </c>
      <c r="M104" s="375"/>
      <c r="N104" s="376">
        <f t="shared" ref="N104" si="14">+N105++N106+N107</f>
        <v>0</v>
      </c>
      <c r="O104" s="377"/>
      <c r="P104" s="81"/>
    </row>
    <row r="105" spans="1:18" s="68" customFormat="1" ht="23.25" customHeight="1" x14ac:dyDescent="0.25">
      <c r="A105" s="190"/>
      <c r="B105" s="55"/>
      <c r="C105" s="190" t="s">
        <v>92</v>
      </c>
      <c r="D105" s="55"/>
      <c r="E105" s="55"/>
      <c r="F105" s="55"/>
      <c r="G105" s="55"/>
      <c r="H105" s="55"/>
      <c r="I105" s="55"/>
      <c r="J105" s="473"/>
      <c r="K105" s="557"/>
      <c r="L105" s="473"/>
      <c r="M105" s="474"/>
      <c r="N105" s="464"/>
      <c r="O105" s="465"/>
      <c r="P105" s="81"/>
    </row>
    <row r="106" spans="1:18" s="68" customFormat="1" ht="23.25" customHeight="1" x14ac:dyDescent="0.25">
      <c r="A106" s="190"/>
      <c r="B106" s="55"/>
      <c r="C106" s="290" t="s">
        <v>93</v>
      </c>
      <c r="D106" s="291"/>
      <c r="E106" s="291"/>
      <c r="F106" s="291"/>
      <c r="G106" s="291"/>
      <c r="H106" s="291"/>
      <c r="I106" s="291"/>
      <c r="J106" s="475"/>
      <c r="K106" s="558"/>
      <c r="L106" s="475"/>
      <c r="M106" s="476"/>
      <c r="N106" s="466"/>
      <c r="O106" s="467"/>
      <c r="P106" s="81"/>
    </row>
    <row r="107" spans="1:18" s="68" customFormat="1" ht="23.25" customHeight="1" x14ac:dyDescent="0.25">
      <c r="A107" s="190"/>
      <c r="B107" s="55"/>
      <c r="C107" s="270" t="s">
        <v>94</v>
      </c>
      <c r="D107" s="271"/>
      <c r="E107" s="271"/>
      <c r="F107" s="271"/>
      <c r="G107" s="271"/>
      <c r="H107" s="271"/>
      <c r="I107" s="271"/>
      <c r="J107" s="446"/>
      <c r="K107" s="447"/>
      <c r="L107" s="446"/>
      <c r="M107" s="448"/>
      <c r="N107" s="449"/>
      <c r="O107" s="450"/>
      <c r="P107" s="81"/>
    </row>
    <row r="108" spans="1:18" s="68" customFormat="1" ht="48" customHeight="1" x14ac:dyDescent="0.25">
      <c r="A108" s="190"/>
      <c r="B108" s="55"/>
      <c r="C108" s="451" t="s">
        <v>111</v>
      </c>
      <c r="D108" s="452"/>
      <c r="E108" s="452"/>
      <c r="F108" s="452"/>
      <c r="G108" s="452"/>
      <c r="H108" s="452"/>
      <c r="I108" s="453"/>
      <c r="J108" s="559"/>
      <c r="K108" s="560"/>
      <c r="L108" s="575"/>
      <c r="M108" s="576"/>
      <c r="N108" s="468"/>
      <c r="O108" s="469"/>
      <c r="P108" s="81"/>
    </row>
    <row r="109" spans="1:18" s="68" customFormat="1" ht="27" customHeight="1" x14ac:dyDescent="0.25">
      <c r="A109" s="190"/>
      <c r="B109" s="55"/>
      <c r="C109" s="580" t="s">
        <v>107</v>
      </c>
      <c r="D109" s="581"/>
      <c r="E109" s="581"/>
      <c r="F109" s="581"/>
      <c r="G109" s="581"/>
      <c r="H109" s="581"/>
      <c r="I109" s="581"/>
      <c r="J109" s="582">
        <f>J110+J111+J112</f>
        <v>0</v>
      </c>
      <c r="K109" s="583"/>
      <c r="L109" s="482">
        <f t="shared" ref="L109" si="15">L110+L111+L112</f>
        <v>0</v>
      </c>
      <c r="M109" s="483"/>
      <c r="N109" s="573">
        <f t="shared" ref="N109" si="16">N110+N111+N112</f>
        <v>0</v>
      </c>
      <c r="O109" s="574"/>
      <c r="P109" s="81"/>
    </row>
    <row r="110" spans="1:18" s="68" customFormat="1" ht="23.25" customHeight="1" x14ac:dyDescent="0.25">
      <c r="A110" s="190"/>
      <c r="B110" s="55"/>
      <c r="C110" s="287" t="s">
        <v>108</v>
      </c>
      <c r="D110" s="288"/>
      <c r="E110" s="288"/>
      <c r="F110" s="288"/>
      <c r="G110" s="288"/>
      <c r="H110" s="288"/>
      <c r="I110" s="288"/>
      <c r="J110" s="441"/>
      <c r="K110" s="442"/>
      <c r="L110" s="441"/>
      <c r="M110" s="443"/>
      <c r="N110" s="444"/>
      <c r="O110" s="445"/>
      <c r="P110" s="81"/>
    </row>
    <row r="111" spans="1:18" s="68" customFormat="1" ht="23.25" customHeight="1" x14ac:dyDescent="0.25">
      <c r="A111" s="190"/>
      <c r="B111" s="55"/>
      <c r="C111" s="272" t="s">
        <v>96</v>
      </c>
      <c r="D111" s="273"/>
      <c r="E111" s="273"/>
      <c r="F111" s="273"/>
      <c r="G111" s="273"/>
      <c r="H111" s="273"/>
      <c r="I111" s="273"/>
      <c r="J111" s="475"/>
      <c r="K111" s="558"/>
      <c r="L111" s="475"/>
      <c r="M111" s="476"/>
      <c r="N111" s="466"/>
      <c r="O111" s="467"/>
      <c r="P111" s="81"/>
    </row>
    <row r="112" spans="1:18" s="68" customFormat="1" ht="23.25" customHeight="1" x14ac:dyDescent="0.25">
      <c r="A112" s="190"/>
      <c r="B112" s="55"/>
      <c r="C112" s="529" t="s">
        <v>109</v>
      </c>
      <c r="D112" s="530"/>
      <c r="E112" s="530"/>
      <c r="F112" s="530"/>
      <c r="G112" s="530"/>
      <c r="H112" s="530"/>
      <c r="I112" s="530"/>
      <c r="J112" s="421"/>
      <c r="K112" s="531"/>
      <c r="L112" s="421"/>
      <c r="M112" s="422"/>
      <c r="N112" s="470"/>
      <c r="O112" s="520"/>
      <c r="P112" s="81"/>
    </row>
    <row r="113" spans="1:18" s="68" customFormat="1" ht="27" customHeight="1" x14ac:dyDescent="0.25">
      <c r="A113" s="190"/>
      <c r="B113" s="55"/>
      <c r="C113" s="521" t="s">
        <v>97</v>
      </c>
      <c r="D113" s="522"/>
      <c r="E113" s="522"/>
      <c r="F113" s="522"/>
      <c r="G113" s="522"/>
      <c r="H113" s="522"/>
      <c r="I113" s="522"/>
      <c r="J113" s="523"/>
      <c r="K113" s="524"/>
      <c r="L113" s="523"/>
      <c r="M113" s="525"/>
      <c r="N113" s="489"/>
      <c r="O113" s="490"/>
      <c r="P113" s="81"/>
    </row>
    <row r="114" spans="1:18" s="68" customFormat="1" ht="27" customHeight="1" thickBot="1" x14ac:dyDescent="0.3">
      <c r="A114" s="190"/>
      <c r="B114" s="55"/>
      <c r="C114" s="293" t="s">
        <v>121</v>
      </c>
      <c r="D114" s="423"/>
      <c r="E114" s="424"/>
      <c r="F114" s="424"/>
      <c r="G114" s="424"/>
      <c r="H114" s="424"/>
      <c r="I114" s="425"/>
      <c r="J114" s="471"/>
      <c r="K114" s="472"/>
      <c r="L114" s="471"/>
      <c r="M114" s="577"/>
      <c r="N114" s="571"/>
      <c r="O114" s="572"/>
      <c r="P114" s="81"/>
      <c r="Q114" s="248"/>
    </row>
    <row r="115" spans="1:18" s="68" customFormat="1" ht="27" customHeight="1" thickBot="1" x14ac:dyDescent="0.3">
      <c r="A115" s="190"/>
      <c r="B115" s="55"/>
      <c r="C115" s="390" t="s">
        <v>12</v>
      </c>
      <c r="D115" s="391"/>
      <c r="E115" s="391"/>
      <c r="F115" s="391"/>
      <c r="G115" s="391"/>
      <c r="H115" s="391"/>
      <c r="I115" s="391"/>
      <c r="J115" s="578">
        <f>+IF(+J104+J109+J114+J113=H67,(+J104+J109+J114+J113),FALSE)</f>
        <v>0</v>
      </c>
      <c r="K115" s="579"/>
      <c r="L115" s="526">
        <f>+IF(+L104+L109+L114+L113=D33,(+L104+L109+L114+L113),FALSE)</f>
        <v>0</v>
      </c>
      <c r="M115" s="527"/>
      <c r="N115" s="528">
        <f>+IF(+N104+N109+N114+N113=H33,(+N104+N109+N114+N113),FALSE)</f>
        <v>0</v>
      </c>
      <c r="O115" s="528"/>
      <c r="P115" s="292"/>
      <c r="Q115" s="248"/>
    </row>
    <row r="116" spans="1:18" s="68" customFormat="1" ht="31.5" customHeight="1" thickBot="1" x14ac:dyDescent="0.3">
      <c r="A116" s="191"/>
      <c r="B116" s="286"/>
      <c r="C116" s="478" t="s">
        <v>110</v>
      </c>
      <c r="D116" s="478"/>
      <c r="E116" s="478"/>
      <c r="F116" s="478"/>
      <c r="G116" s="478"/>
      <c r="H116" s="478"/>
      <c r="I116" s="478"/>
      <c r="J116" s="478"/>
      <c r="K116" s="478"/>
      <c r="L116" s="478"/>
      <c r="M116" s="478"/>
      <c r="N116" s="478"/>
      <c r="O116" s="478"/>
      <c r="P116" s="192"/>
      <c r="R116" s="1"/>
    </row>
    <row r="117" spans="1:18" s="53" customFormat="1" ht="12" customHeight="1" x14ac:dyDescent="0.35">
      <c r="A117" s="60"/>
      <c r="B117" s="60"/>
      <c r="C117" s="60"/>
      <c r="D117" s="60"/>
      <c r="E117" s="60"/>
      <c r="F117" s="60"/>
      <c r="G117" s="61"/>
      <c r="H117" s="61"/>
      <c r="I117" s="62"/>
      <c r="J117" s="62"/>
      <c r="K117" s="61"/>
      <c r="L117" s="61"/>
      <c r="M117" s="61"/>
      <c r="N117" s="61"/>
      <c r="O117" s="61"/>
      <c r="P117" s="61"/>
    </row>
    <row r="118" spans="1:18" s="68" customFormat="1" ht="33.75" customHeight="1" x14ac:dyDescent="0.35">
      <c r="A118" s="195" t="s">
        <v>62</v>
      </c>
      <c r="C118" s="196"/>
      <c r="D118" s="196"/>
      <c r="E118" s="196"/>
      <c r="F118" s="196"/>
      <c r="G118" s="194"/>
      <c r="H118" s="194"/>
      <c r="I118" s="67"/>
      <c r="J118" s="67"/>
      <c r="K118" s="194"/>
      <c r="L118" s="194"/>
      <c r="M118" s="194"/>
      <c r="N118" s="194"/>
      <c r="O118" s="194"/>
      <c r="P118" s="194"/>
    </row>
    <row r="119" spans="1:18" s="68" customFormat="1" ht="10.5" customHeight="1" thickBot="1" x14ac:dyDescent="0.3">
      <c r="A119" s="103"/>
      <c r="B119" s="103"/>
      <c r="C119" s="103"/>
      <c r="D119" s="103"/>
      <c r="E119" s="103"/>
      <c r="F119" s="103"/>
      <c r="G119" s="105"/>
      <c r="H119" s="105"/>
      <c r="I119" s="71"/>
      <c r="J119" s="71"/>
      <c r="K119" s="105"/>
      <c r="L119" s="105"/>
      <c r="M119" s="105"/>
      <c r="N119" s="105"/>
      <c r="O119" s="105"/>
      <c r="P119" s="105"/>
    </row>
    <row r="120" spans="1:18" s="68" customFormat="1" ht="8.25" customHeight="1" x14ac:dyDescent="0.25">
      <c r="A120" s="197"/>
      <c r="B120" s="198"/>
      <c r="C120" s="198"/>
      <c r="D120" s="198"/>
      <c r="E120" s="198"/>
      <c r="F120" s="198"/>
      <c r="G120" s="199"/>
      <c r="H120" s="199"/>
      <c r="I120" s="185"/>
      <c r="J120" s="185"/>
      <c r="K120" s="199"/>
      <c r="L120" s="199"/>
      <c r="M120" s="199"/>
      <c r="N120" s="199"/>
      <c r="O120" s="199"/>
      <c r="P120" s="200"/>
    </row>
    <row r="121" spans="1:18" s="68" customFormat="1" ht="18" customHeight="1" x14ac:dyDescent="0.25">
      <c r="A121" s="201"/>
      <c r="B121" s="153" t="s">
        <v>60</v>
      </c>
      <c r="C121" s="154" t="s">
        <v>73</v>
      </c>
      <c r="D121" s="226"/>
      <c r="E121" s="226"/>
      <c r="F121" s="226"/>
      <c r="G121" s="74"/>
      <c r="H121" s="74"/>
      <c r="I121" s="188"/>
      <c r="J121" s="188"/>
      <c r="K121" s="202"/>
      <c r="L121" s="202"/>
      <c r="M121" s="202"/>
      <c r="N121" s="202"/>
      <c r="O121" s="202"/>
      <c r="P121" s="157"/>
    </row>
    <row r="122" spans="1:18" s="68" customFormat="1" ht="9.75" customHeight="1" thickBot="1" x14ac:dyDescent="0.3">
      <c r="A122" s="77"/>
      <c r="B122" s="598"/>
      <c r="C122" s="598"/>
      <c r="D122" s="598"/>
      <c r="E122" s="598"/>
      <c r="F122" s="598"/>
      <c r="G122" s="598"/>
      <c r="H122" s="598"/>
      <c r="I122" s="598"/>
      <c r="J122" s="598"/>
      <c r="K122" s="598"/>
      <c r="L122" s="598"/>
      <c r="M122" s="598"/>
      <c r="N122" s="598"/>
      <c r="O122" s="598"/>
      <c r="P122" s="157"/>
    </row>
    <row r="123" spans="1:18" s="68" customFormat="1" ht="43.5" customHeight="1" thickBot="1" x14ac:dyDescent="0.3">
      <c r="A123" s="77"/>
      <c r="B123" s="226"/>
      <c r="C123" s="226"/>
      <c r="D123" s="226"/>
      <c r="E123" s="226"/>
      <c r="F123" s="226"/>
      <c r="G123" s="226"/>
      <c r="H123" s="226"/>
      <c r="I123" s="479" t="s">
        <v>88</v>
      </c>
      <c r="J123" s="599"/>
      <c r="K123" s="502" t="s">
        <v>14</v>
      </c>
      <c r="L123" s="597"/>
      <c r="M123" s="502" t="s">
        <v>154</v>
      </c>
      <c r="N123" s="501"/>
      <c r="O123" s="203"/>
      <c r="P123" s="157"/>
      <c r="Q123" s="204"/>
    </row>
    <row r="124" spans="1:18" s="68" customFormat="1" ht="28.5" customHeight="1" x14ac:dyDescent="0.25">
      <c r="A124" s="205"/>
      <c r="B124" s="203"/>
      <c r="C124" s="532" t="s">
        <v>79</v>
      </c>
      <c r="D124" s="533"/>
      <c r="E124" s="430" t="s">
        <v>132</v>
      </c>
      <c r="F124" s="353"/>
      <c r="G124" s="353"/>
      <c r="H124" s="354"/>
      <c r="I124" s="546"/>
      <c r="J124" s="547"/>
      <c r="K124" s="556"/>
      <c r="L124" s="547"/>
      <c r="M124" s="487"/>
      <c r="N124" s="488"/>
      <c r="O124" s="203"/>
      <c r="P124" s="157"/>
    </row>
    <row r="125" spans="1:18" s="68" customFormat="1" ht="28.5" customHeight="1" x14ac:dyDescent="0.25">
      <c r="A125" s="205"/>
      <c r="B125" s="203"/>
      <c r="C125" s="534"/>
      <c r="D125" s="535"/>
      <c r="E125" s="548" t="s">
        <v>127</v>
      </c>
      <c r="F125" s="549"/>
      <c r="G125" s="549"/>
      <c r="H125" s="550"/>
      <c r="I125" s="475"/>
      <c r="J125" s="476"/>
      <c r="K125" s="466"/>
      <c r="L125" s="476"/>
      <c r="M125" s="551"/>
      <c r="N125" s="552"/>
      <c r="O125" s="203"/>
      <c r="P125" s="157"/>
    </row>
    <row r="126" spans="1:18" s="68" customFormat="1" ht="28.5" customHeight="1" x14ac:dyDescent="0.25">
      <c r="A126" s="205"/>
      <c r="B126" s="203"/>
      <c r="C126" s="536"/>
      <c r="D126" s="537"/>
      <c r="E126" s="553" t="s">
        <v>80</v>
      </c>
      <c r="F126" s="554"/>
      <c r="G126" s="554"/>
      <c r="H126" s="555"/>
      <c r="I126" s="421"/>
      <c r="J126" s="422"/>
      <c r="K126" s="470"/>
      <c r="L126" s="422"/>
      <c r="M126" s="462"/>
      <c r="N126" s="463"/>
      <c r="O126" s="203"/>
      <c r="P126" s="157"/>
    </row>
    <row r="127" spans="1:18" s="68" customFormat="1" ht="27" customHeight="1" x14ac:dyDescent="0.25">
      <c r="A127" s="205"/>
      <c r="B127" s="206"/>
      <c r="C127" s="540" t="s">
        <v>82</v>
      </c>
      <c r="D127" s="541"/>
      <c r="E127" s="541"/>
      <c r="F127" s="541"/>
      <c r="G127" s="541"/>
      <c r="H127" s="542"/>
      <c r="I127" s="481">
        <f>SUM(I124:J126)</f>
        <v>0</v>
      </c>
      <c r="J127" s="427"/>
      <c r="K127" s="426">
        <f>SUM(K124:L126)</f>
        <v>0</v>
      </c>
      <c r="L127" s="427"/>
      <c r="M127" s="428">
        <f>IFERROR((K124*M124+K125*M125+K126*M126)/K127,0)</f>
        <v>0</v>
      </c>
      <c r="N127" s="429"/>
      <c r="O127" s="203"/>
      <c r="P127" s="157"/>
    </row>
    <row r="128" spans="1:18" s="68" customFormat="1" ht="28.5" customHeight="1" x14ac:dyDescent="0.25">
      <c r="A128" s="205"/>
      <c r="B128" s="203"/>
      <c r="C128" s="561" t="s">
        <v>131</v>
      </c>
      <c r="D128" s="562"/>
      <c r="E128" s="567" t="s">
        <v>125</v>
      </c>
      <c r="F128" s="568"/>
      <c r="G128" s="543"/>
      <c r="H128" s="545"/>
      <c r="I128" s="421"/>
      <c r="J128" s="422"/>
      <c r="K128" s="470"/>
      <c r="L128" s="422"/>
      <c r="M128" s="462"/>
      <c r="N128" s="463"/>
      <c r="O128" s="203"/>
      <c r="P128" s="157"/>
    </row>
    <row r="129" spans="1:17" s="68" customFormat="1" ht="28.5" customHeight="1" thickBot="1" x14ac:dyDescent="0.3">
      <c r="A129" s="205"/>
      <c r="B129" s="203"/>
      <c r="C129" s="563"/>
      <c r="D129" s="564"/>
      <c r="E129" s="569" t="s">
        <v>126</v>
      </c>
      <c r="F129" s="570"/>
      <c r="G129" s="565"/>
      <c r="H129" s="566"/>
      <c r="I129" s="471"/>
      <c r="J129" s="577"/>
      <c r="K129" s="571"/>
      <c r="L129" s="577"/>
      <c r="M129" s="603"/>
      <c r="N129" s="604"/>
      <c r="O129" s="203"/>
      <c r="P129" s="157"/>
    </row>
    <row r="130" spans="1:17" s="68" customFormat="1" ht="28.5" customHeight="1" thickBot="1" x14ac:dyDescent="0.3">
      <c r="A130" s="205"/>
      <c r="B130" s="203"/>
      <c r="C130" s="491" t="s">
        <v>123</v>
      </c>
      <c r="D130" s="492"/>
      <c r="E130" s="492"/>
      <c r="F130" s="492"/>
      <c r="G130" s="492"/>
      <c r="H130" s="493"/>
      <c r="I130" s="494">
        <f>SUM(I128:J129)</f>
        <v>0</v>
      </c>
      <c r="J130" s="495"/>
      <c r="K130" s="494">
        <f>SUM(K128:L129)</f>
        <v>0</v>
      </c>
      <c r="L130" s="495"/>
      <c r="M130" s="414">
        <f>IFERROR((K128*M128+K129*M129)/K130,0)</f>
        <v>0</v>
      </c>
      <c r="N130" s="496"/>
      <c r="O130" s="203"/>
      <c r="P130" s="157"/>
    </row>
    <row r="131" spans="1:17" s="68" customFormat="1" ht="28.5" customHeight="1" thickTop="1" thickBot="1" x14ac:dyDescent="0.3">
      <c r="A131" s="205"/>
      <c r="B131" s="206"/>
      <c r="C131" s="600" t="s">
        <v>12</v>
      </c>
      <c r="D131" s="601"/>
      <c r="E131" s="601"/>
      <c r="F131" s="601"/>
      <c r="G131" s="601"/>
      <c r="H131" s="602"/>
      <c r="I131" s="513">
        <f>+I127+I130</f>
        <v>0</v>
      </c>
      <c r="J131" s="514"/>
      <c r="K131" s="513">
        <f>+K127+K130</f>
        <v>0</v>
      </c>
      <c r="L131" s="514"/>
      <c r="M131" s="518">
        <f>IFERROR((K127*M127+K130*M130)/K131,0)</f>
        <v>0</v>
      </c>
      <c r="N131" s="519"/>
      <c r="O131" s="203"/>
      <c r="P131" s="157"/>
      <c r="Q131" s="269">
        <f>+K131-K143-J75-F36</f>
        <v>0</v>
      </c>
    </row>
    <row r="132" spans="1:17" ht="32.25" customHeight="1" thickBot="1" x14ac:dyDescent="0.3">
      <c r="A132" s="159"/>
      <c r="B132" s="160"/>
      <c r="C132" s="484" t="s">
        <v>130</v>
      </c>
      <c r="D132" s="485"/>
      <c r="E132" s="485"/>
      <c r="F132" s="485"/>
      <c r="G132" s="485"/>
      <c r="H132" s="485"/>
      <c r="I132" s="485"/>
      <c r="J132" s="485"/>
      <c r="K132" s="485"/>
      <c r="L132" s="485"/>
      <c r="M132" s="485"/>
      <c r="N132" s="485"/>
      <c r="O132" s="485"/>
      <c r="P132" s="486"/>
      <c r="Q132" s="207"/>
    </row>
    <row r="133" spans="1:17" s="68" customFormat="1" ht="27" customHeight="1" thickBot="1" x14ac:dyDescent="0.3">
      <c r="A133" s="163"/>
      <c r="B133" s="163"/>
      <c r="C133" s="163"/>
      <c r="D133" s="163"/>
      <c r="E133" s="163"/>
      <c r="F133" s="163"/>
      <c r="G133" s="164"/>
      <c r="H133" s="164"/>
      <c r="I133" s="165"/>
      <c r="J133" s="165"/>
      <c r="K133" s="164"/>
      <c r="L133" s="164"/>
      <c r="M133" s="164"/>
      <c r="N133" s="164"/>
      <c r="O133" s="164"/>
      <c r="P133" s="164"/>
    </row>
    <row r="134" spans="1:17" ht="8.25" customHeight="1" x14ac:dyDescent="0.25">
      <c r="A134" s="148"/>
      <c r="B134" s="149"/>
      <c r="C134" s="149"/>
      <c r="D134" s="149"/>
      <c r="E134" s="149"/>
      <c r="F134" s="149"/>
      <c r="G134" s="150"/>
      <c r="H134" s="150"/>
      <c r="I134" s="150"/>
      <c r="J134" s="150"/>
      <c r="K134" s="150"/>
      <c r="L134" s="150"/>
      <c r="M134" s="150"/>
      <c r="N134" s="150"/>
      <c r="O134" s="150"/>
      <c r="P134" s="151"/>
    </row>
    <row r="135" spans="1:17" ht="19.5" customHeight="1" x14ac:dyDescent="0.25">
      <c r="A135" s="152"/>
      <c r="B135" s="153" t="s">
        <v>71</v>
      </c>
      <c r="C135" s="154" t="s">
        <v>74</v>
      </c>
      <c r="D135" s="226"/>
      <c r="E135" s="226"/>
      <c r="F135" s="226"/>
      <c r="G135" s="74"/>
      <c r="H135" s="74"/>
      <c r="I135" s="74"/>
      <c r="J135" s="74"/>
      <c r="K135" s="155"/>
      <c r="L135" s="155"/>
      <c r="M135" s="155"/>
      <c r="N135" s="155"/>
      <c r="O135" s="155"/>
      <c r="P135" s="156"/>
    </row>
    <row r="136" spans="1:17" s="68" customFormat="1" ht="8.25" customHeight="1" thickBot="1" x14ac:dyDescent="0.3">
      <c r="A136" s="77"/>
      <c r="B136" s="226"/>
      <c r="C136" s="226"/>
      <c r="D136" s="590"/>
      <c r="E136" s="590"/>
      <c r="F136" s="590"/>
      <c r="G136" s="590"/>
      <c r="H136" s="226"/>
      <c r="I136" s="208"/>
      <c r="J136" s="208"/>
      <c r="K136" s="208"/>
      <c r="L136" s="208"/>
      <c r="M136" s="208"/>
      <c r="N136" s="208"/>
      <c r="O136" s="101"/>
      <c r="P136" s="157"/>
    </row>
    <row r="137" spans="1:17" s="68" customFormat="1" ht="43.5" customHeight="1" thickBot="1" x14ac:dyDescent="0.3">
      <c r="A137" s="83"/>
      <c r="B137" s="208"/>
      <c r="C137" s="208"/>
      <c r="D137" s="209"/>
      <c r="E137" s="209"/>
      <c r="F137" s="209"/>
      <c r="G137" s="209"/>
      <c r="H137" s="226"/>
      <c r="I137" s="515" t="s">
        <v>46</v>
      </c>
      <c r="J137" s="461"/>
      <c r="K137" s="461" t="s">
        <v>13</v>
      </c>
      <c r="L137" s="461"/>
      <c r="M137" s="502" t="s">
        <v>155</v>
      </c>
      <c r="N137" s="501"/>
      <c r="O137" s="101"/>
      <c r="P137" s="157"/>
    </row>
    <row r="138" spans="1:17" s="68" customFormat="1" ht="27" customHeight="1" x14ac:dyDescent="0.25">
      <c r="A138" s="205"/>
      <c r="B138" s="203"/>
      <c r="C138" s="532" t="s">
        <v>81</v>
      </c>
      <c r="D138" s="533"/>
      <c r="E138" s="430" t="s">
        <v>133</v>
      </c>
      <c r="F138" s="353"/>
      <c r="G138" s="353"/>
      <c r="H138" s="354"/>
      <c r="I138" s="546"/>
      <c r="J138" s="547"/>
      <c r="K138" s="556"/>
      <c r="L138" s="547"/>
      <c r="M138" s="487"/>
      <c r="N138" s="488"/>
      <c r="O138" s="203"/>
      <c r="P138" s="157"/>
    </row>
    <row r="139" spans="1:17" s="68" customFormat="1" ht="27" customHeight="1" x14ac:dyDescent="0.25">
      <c r="A139" s="205"/>
      <c r="B139" s="203"/>
      <c r="C139" s="534"/>
      <c r="D139" s="535"/>
      <c r="E139" s="548" t="s">
        <v>127</v>
      </c>
      <c r="F139" s="549"/>
      <c r="G139" s="549"/>
      <c r="H139" s="550"/>
      <c r="I139" s="475"/>
      <c r="J139" s="476"/>
      <c r="K139" s="466"/>
      <c r="L139" s="476"/>
      <c r="M139" s="551"/>
      <c r="N139" s="552"/>
      <c r="O139" s="203"/>
      <c r="P139" s="157"/>
    </row>
    <row r="140" spans="1:17" s="68" customFormat="1" ht="27" customHeight="1" x14ac:dyDescent="0.25">
      <c r="A140" s="205"/>
      <c r="B140" s="203"/>
      <c r="C140" s="536"/>
      <c r="D140" s="537"/>
      <c r="E140" s="553" t="s">
        <v>80</v>
      </c>
      <c r="F140" s="554"/>
      <c r="G140" s="554"/>
      <c r="H140" s="555"/>
      <c r="I140" s="421"/>
      <c r="J140" s="422"/>
      <c r="K140" s="470"/>
      <c r="L140" s="422"/>
      <c r="M140" s="462"/>
      <c r="N140" s="463"/>
      <c r="O140" s="203"/>
      <c r="P140" s="157"/>
    </row>
    <row r="141" spans="1:17" s="68" customFormat="1" ht="27" customHeight="1" x14ac:dyDescent="0.25">
      <c r="A141" s="205"/>
      <c r="B141" s="203"/>
      <c r="C141" s="540" t="s">
        <v>83</v>
      </c>
      <c r="D141" s="541"/>
      <c r="E141" s="541"/>
      <c r="F141" s="541"/>
      <c r="G141" s="541"/>
      <c r="H141" s="542"/>
      <c r="I141" s="481">
        <f>SUM(I138:J140)</f>
        <v>0</v>
      </c>
      <c r="J141" s="427"/>
      <c r="K141" s="426">
        <f>SUM(K138:L140)</f>
        <v>0</v>
      </c>
      <c r="L141" s="427"/>
      <c r="M141" s="428">
        <f>IFERROR((K138*M138+K139*M139+K140*M140)/K141,0)</f>
        <v>0</v>
      </c>
      <c r="N141" s="429"/>
      <c r="O141" s="203"/>
      <c r="P141" s="157"/>
    </row>
    <row r="142" spans="1:17" s="68" customFormat="1" ht="27" customHeight="1" x14ac:dyDescent="0.25">
      <c r="A142" s="205"/>
      <c r="B142" s="203"/>
      <c r="C142" s="606" t="s">
        <v>129</v>
      </c>
      <c r="D142" s="607"/>
      <c r="E142" s="543"/>
      <c r="F142" s="544"/>
      <c r="G142" s="544"/>
      <c r="H142" s="545"/>
      <c r="I142" s="523"/>
      <c r="J142" s="525"/>
      <c r="K142" s="489"/>
      <c r="L142" s="525"/>
      <c r="M142" s="538"/>
      <c r="N142" s="539"/>
      <c r="O142" s="203"/>
      <c r="P142" s="157"/>
    </row>
    <row r="143" spans="1:17" s="68" customFormat="1" ht="27" customHeight="1" thickBot="1" x14ac:dyDescent="0.3">
      <c r="A143" s="205"/>
      <c r="B143" s="203"/>
      <c r="C143" s="600" t="s">
        <v>12</v>
      </c>
      <c r="D143" s="601"/>
      <c r="E143" s="601"/>
      <c r="F143" s="601"/>
      <c r="G143" s="601"/>
      <c r="H143" s="602"/>
      <c r="I143" s="513">
        <f>+I141+I142</f>
        <v>0</v>
      </c>
      <c r="J143" s="514"/>
      <c r="K143" s="608">
        <f>+K141+K142</f>
        <v>0</v>
      </c>
      <c r="L143" s="514"/>
      <c r="M143" s="518">
        <f>IFERROR((K141*M141+K142*M142)/K143,0)</f>
        <v>0</v>
      </c>
      <c r="N143" s="519"/>
      <c r="O143" s="203"/>
      <c r="P143" s="157"/>
    </row>
    <row r="144" spans="1:17" ht="32.25" customHeight="1" thickBot="1" x14ac:dyDescent="0.3">
      <c r="A144" s="210"/>
      <c r="B144" s="211"/>
      <c r="C144" s="484" t="s">
        <v>128</v>
      </c>
      <c r="D144" s="485"/>
      <c r="E144" s="485"/>
      <c r="F144" s="485"/>
      <c r="G144" s="485"/>
      <c r="H144" s="485"/>
      <c r="I144" s="485"/>
      <c r="J144" s="485"/>
      <c r="K144" s="485"/>
      <c r="L144" s="485"/>
      <c r="M144" s="485"/>
      <c r="N144" s="485"/>
      <c r="O144" s="485"/>
      <c r="P144" s="486"/>
      <c r="Q144" s="207"/>
    </row>
    <row r="145" spans="1:16" ht="30.75" customHeight="1" thickBot="1" x14ac:dyDescent="0.3">
      <c r="A145" s="3"/>
      <c r="B145" s="3"/>
      <c r="C145" s="3"/>
      <c r="D145" s="3"/>
      <c r="E145" s="3"/>
      <c r="F145" s="3"/>
      <c r="G145" s="3"/>
      <c r="H145" s="3"/>
      <c r="I145" s="3"/>
      <c r="J145" s="3"/>
      <c r="K145" s="3"/>
      <c r="L145" s="3"/>
      <c r="M145" s="3"/>
      <c r="N145" s="3"/>
      <c r="O145" s="3"/>
      <c r="P145" s="3"/>
    </row>
    <row r="146" spans="1:16" ht="7.5" customHeight="1" x14ac:dyDescent="0.25">
      <c r="A146" s="148"/>
      <c r="B146" s="149"/>
      <c r="C146" s="149"/>
      <c r="D146" s="149"/>
      <c r="E146" s="149"/>
      <c r="F146" s="149"/>
      <c r="G146" s="150"/>
      <c r="H146" s="150"/>
      <c r="I146" s="150"/>
      <c r="J146" s="150"/>
      <c r="K146" s="150"/>
      <c r="L146" s="150"/>
      <c r="M146" s="150"/>
      <c r="N146" s="150"/>
      <c r="O146" s="150"/>
      <c r="P146" s="151"/>
    </row>
    <row r="147" spans="1:16" ht="19.5" customHeight="1" x14ac:dyDescent="0.25">
      <c r="A147" s="152"/>
      <c r="B147" s="153" t="s">
        <v>90</v>
      </c>
      <c r="C147" s="154" t="s">
        <v>55</v>
      </c>
      <c r="D147" s="226"/>
      <c r="E147" s="226"/>
      <c r="F147" s="226"/>
      <c r="G147" s="74"/>
      <c r="H147" s="74"/>
      <c r="I147" s="74"/>
      <c r="J147" s="74"/>
      <c r="K147" s="155"/>
      <c r="L147" s="155"/>
      <c r="M147" s="155"/>
      <c r="N147" s="155"/>
      <c r="O147" s="155"/>
      <c r="P147" s="156"/>
    </row>
    <row r="148" spans="1:16" s="68" customFormat="1" ht="5.25" customHeight="1" x14ac:dyDescent="0.25">
      <c r="A148" s="77"/>
      <c r="B148" s="226"/>
      <c r="C148" s="226"/>
      <c r="D148" s="590"/>
      <c r="E148" s="590"/>
      <c r="F148" s="590"/>
      <c r="G148" s="590"/>
      <c r="H148" s="226"/>
      <c r="I148" s="208"/>
      <c r="J148" s="208"/>
      <c r="K148" s="208"/>
      <c r="L148" s="208"/>
      <c r="M148" s="208"/>
      <c r="N148" s="208"/>
      <c r="O148" s="101"/>
      <c r="P148" s="157"/>
    </row>
    <row r="149" spans="1:16" ht="54.75" customHeight="1" x14ac:dyDescent="0.25">
      <c r="A149" s="152"/>
      <c r="B149" s="155"/>
      <c r="C149" s="591"/>
      <c r="D149" s="592"/>
      <c r="E149" s="592"/>
      <c r="F149" s="592"/>
      <c r="G149" s="592"/>
      <c r="H149" s="592"/>
      <c r="I149" s="592"/>
      <c r="J149" s="592"/>
      <c r="K149" s="592"/>
      <c r="L149" s="592"/>
      <c r="M149" s="592"/>
      <c r="N149" s="592"/>
      <c r="O149" s="593"/>
      <c r="P149" s="156"/>
    </row>
    <row r="150" spans="1:16" ht="54.75" customHeight="1" x14ac:dyDescent="0.25">
      <c r="A150" s="152"/>
      <c r="B150" s="155"/>
      <c r="C150" s="594"/>
      <c r="D150" s="595"/>
      <c r="E150" s="595"/>
      <c r="F150" s="595"/>
      <c r="G150" s="595"/>
      <c r="H150" s="595"/>
      <c r="I150" s="595"/>
      <c r="J150" s="595"/>
      <c r="K150" s="595"/>
      <c r="L150" s="595"/>
      <c r="M150" s="595"/>
      <c r="N150" s="595"/>
      <c r="O150" s="596"/>
      <c r="P150" s="156"/>
    </row>
    <row r="151" spans="1:16" ht="22.5" customHeight="1" thickBot="1" x14ac:dyDescent="0.3">
      <c r="A151" s="212"/>
      <c r="B151" s="213"/>
      <c r="C151" s="605" t="s">
        <v>56</v>
      </c>
      <c r="D151" s="605"/>
      <c r="E151" s="605"/>
      <c r="F151" s="605"/>
      <c r="G151" s="605"/>
      <c r="H151" s="605"/>
      <c r="I151" s="605"/>
      <c r="J151" s="605"/>
      <c r="K151" s="605"/>
      <c r="L151" s="605"/>
      <c r="M151" s="605"/>
      <c r="N151" s="605"/>
      <c r="O151" s="213"/>
      <c r="P151" s="162"/>
    </row>
    <row r="152" spans="1:16" ht="31.5" customHeight="1" thickBot="1" x14ac:dyDescent="0.3">
      <c r="A152" s="3"/>
      <c r="B152" s="3"/>
      <c r="C152" s="3"/>
      <c r="D152" s="3"/>
      <c r="E152" s="3"/>
      <c r="F152" s="3"/>
      <c r="G152" s="3"/>
      <c r="H152" s="3"/>
      <c r="I152" s="3"/>
      <c r="J152" s="3"/>
      <c r="K152" s="3"/>
      <c r="L152" s="3"/>
      <c r="M152" s="3"/>
      <c r="N152" s="3"/>
      <c r="O152" s="3"/>
      <c r="P152" s="3"/>
    </row>
    <row r="153" spans="1:16" s="102" customFormat="1" ht="12" customHeight="1" x14ac:dyDescent="0.25">
      <c r="A153" s="214"/>
      <c r="B153" s="215"/>
      <c r="C153" s="216"/>
      <c r="D153" s="217"/>
      <c r="E153" s="217"/>
      <c r="F153" s="218"/>
      <c r="G153" s="218"/>
      <c r="H153" s="33"/>
      <c r="I153" s="33"/>
      <c r="J153" s="33"/>
      <c r="K153" s="33"/>
      <c r="L153" s="33"/>
      <c r="M153" s="33"/>
      <c r="N153" s="33"/>
      <c r="O153" s="33"/>
      <c r="P153" s="219"/>
    </row>
    <row r="154" spans="1:16" s="102" customFormat="1" ht="29.25" customHeight="1" x14ac:dyDescent="0.35">
      <c r="A154" s="34"/>
      <c r="B154" s="249"/>
      <c r="C154" s="250"/>
      <c r="D154" s="250"/>
      <c r="E154" s="250"/>
      <c r="F154" s="251"/>
      <c r="G154" s="584" t="s">
        <v>0</v>
      </c>
      <c r="H154" s="585"/>
      <c r="I154" s="585"/>
      <c r="J154" s="586"/>
      <c r="K154" s="587" t="s">
        <v>6</v>
      </c>
      <c r="L154" s="588"/>
      <c r="M154" s="588"/>
      <c r="N154" s="588"/>
      <c r="O154" s="589"/>
      <c r="P154" s="76"/>
    </row>
    <row r="155" spans="1:16" s="102" customFormat="1" ht="29.25" customHeight="1" x14ac:dyDescent="0.35">
      <c r="A155" s="187"/>
      <c r="B155" s="252"/>
      <c r="C155" s="253" t="s">
        <v>57</v>
      </c>
      <c r="D155" s="254"/>
      <c r="E155" s="254"/>
      <c r="F155" s="255"/>
      <c r="G155" s="256"/>
      <c r="H155" s="257"/>
      <c r="I155" s="257"/>
      <c r="J155" s="258"/>
      <c r="K155" s="259"/>
      <c r="L155" s="260"/>
      <c r="M155" s="260"/>
      <c r="N155" s="260"/>
      <c r="O155" s="261"/>
      <c r="P155" s="76"/>
    </row>
    <row r="156" spans="1:16" s="102" customFormat="1" ht="12.75" customHeight="1" x14ac:dyDescent="0.25">
      <c r="A156" s="34"/>
      <c r="B156" s="262"/>
      <c r="C156" s="263"/>
      <c r="D156" s="263"/>
      <c r="E156" s="263"/>
      <c r="F156" s="264"/>
      <c r="G156" s="262"/>
      <c r="H156" s="263"/>
      <c r="I156" s="263"/>
      <c r="J156" s="264"/>
      <c r="K156" s="262"/>
      <c r="L156" s="263"/>
      <c r="M156" s="263"/>
      <c r="N156" s="263"/>
      <c r="O156" s="264"/>
      <c r="P156" s="76"/>
    </row>
    <row r="157" spans="1:16" ht="13" thickBot="1" x14ac:dyDescent="0.3">
      <c r="A157" s="212"/>
      <c r="B157" s="213"/>
      <c r="C157" s="213"/>
      <c r="D157" s="213"/>
      <c r="E157" s="213"/>
      <c r="F157" s="213"/>
      <c r="G157" s="213"/>
      <c r="H157" s="213"/>
      <c r="I157" s="213"/>
      <c r="J157" s="213"/>
      <c r="K157" s="213"/>
      <c r="L157" s="213"/>
      <c r="M157" s="213"/>
      <c r="N157" s="213"/>
      <c r="O157" s="213"/>
      <c r="P157" s="162"/>
    </row>
  </sheetData>
  <sheetProtection algorithmName="SHA-512" hashValue="puuucbVMpou8Waj8Tgy5H46m9kga8wE31eeGwf2OqyFqt2BZpCiwu2SXZRvEVr0asugLqOOuFzV7g5dHAK0OMQ==" saltValue="3mCZwKJks/hC1X2WTukKXw==" spinCount="100000" sheet="1" objects="1" scenarios="1"/>
  <mergeCells count="252">
    <mergeCell ref="B5:O5"/>
    <mergeCell ref="B6:O6"/>
    <mergeCell ref="C13:F13"/>
    <mergeCell ref="I13:K13"/>
    <mergeCell ref="C14:G14"/>
    <mergeCell ref="I15:O15"/>
    <mergeCell ref="D42:K42"/>
    <mergeCell ref="N75:O75"/>
    <mergeCell ref="N74:O74"/>
    <mergeCell ref="F67:G67"/>
    <mergeCell ref="J67:K67"/>
    <mergeCell ref="N67:O67"/>
    <mergeCell ref="B68:O68"/>
    <mergeCell ref="L75:M75"/>
    <mergeCell ref="L74:M74"/>
    <mergeCell ref="J74:K74"/>
    <mergeCell ref="N84:O84"/>
    <mergeCell ref="C90:G90"/>
    <mergeCell ref="H90:I90"/>
    <mergeCell ref="J90:K90"/>
    <mergeCell ref="L90:M90"/>
    <mergeCell ref="D44:G44"/>
    <mergeCell ref="J64:K64"/>
    <mergeCell ref="N82:O82"/>
    <mergeCell ref="L82:M82"/>
    <mergeCell ref="H44:K44"/>
    <mergeCell ref="L44:O44"/>
    <mergeCell ref="B45:C45"/>
    <mergeCell ref="B56:O56"/>
    <mergeCell ref="J75:K75"/>
    <mergeCell ref="H74:I74"/>
    <mergeCell ref="H75:I75"/>
    <mergeCell ref="L83:M83"/>
    <mergeCell ref="N83:O83"/>
    <mergeCell ref="L88:M88"/>
    <mergeCell ref="N88:O88"/>
    <mergeCell ref="J66:K66"/>
    <mergeCell ref="D62:G62"/>
    <mergeCell ref="H62:K62"/>
    <mergeCell ref="C89:G89"/>
    <mergeCell ref="D2:P2"/>
    <mergeCell ref="D8:N8"/>
    <mergeCell ref="H3:K3"/>
    <mergeCell ref="B37:M37"/>
    <mergeCell ref="I10:O10"/>
    <mergeCell ref="I11:O11"/>
    <mergeCell ref="I12:O12"/>
    <mergeCell ref="I14:K14"/>
    <mergeCell ref="C15:G15"/>
    <mergeCell ref="C12:F12"/>
    <mergeCell ref="C11:F11"/>
    <mergeCell ref="C10:F10"/>
    <mergeCell ref="D22:G22"/>
    <mergeCell ref="H22:K22"/>
    <mergeCell ref="L22:O22"/>
    <mergeCell ref="B23:C23"/>
    <mergeCell ref="B34:O34"/>
    <mergeCell ref="B36:E36"/>
    <mergeCell ref="F36:G36"/>
    <mergeCell ref="I36:J36"/>
    <mergeCell ref="K36:O36"/>
    <mergeCell ref="B3:G3"/>
    <mergeCell ref="L3:O3"/>
    <mergeCell ref="B4:O4"/>
    <mergeCell ref="G154:J154"/>
    <mergeCell ref="K154:O154"/>
    <mergeCell ref="D148:G148"/>
    <mergeCell ref="C149:O150"/>
    <mergeCell ref="K123:L123"/>
    <mergeCell ref="K129:L129"/>
    <mergeCell ref="B122:O122"/>
    <mergeCell ref="I123:J123"/>
    <mergeCell ref="I129:J129"/>
    <mergeCell ref="D136:G136"/>
    <mergeCell ref="M131:N131"/>
    <mergeCell ref="K131:L131"/>
    <mergeCell ref="C131:H131"/>
    <mergeCell ref="M129:N129"/>
    <mergeCell ref="K124:L124"/>
    <mergeCell ref="M123:N123"/>
    <mergeCell ref="M124:N124"/>
    <mergeCell ref="E125:H125"/>
    <mergeCell ref="E126:H126"/>
    <mergeCell ref="C151:N151"/>
    <mergeCell ref="C142:D142"/>
    <mergeCell ref="C143:H143"/>
    <mergeCell ref="I143:J143"/>
    <mergeCell ref="K143:L143"/>
    <mergeCell ref="I124:J124"/>
    <mergeCell ref="I125:J125"/>
    <mergeCell ref="K125:L125"/>
    <mergeCell ref="M125:N125"/>
    <mergeCell ref="J105:K105"/>
    <mergeCell ref="J106:K106"/>
    <mergeCell ref="J108:K108"/>
    <mergeCell ref="C128:D129"/>
    <mergeCell ref="G129:H129"/>
    <mergeCell ref="G128:H128"/>
    <mergeCell ref="E128:F128"/>
    <mergeCell ref="E129:F129"/>
    <mergeCell ref="J111:K111"/>
    <mergeCell ref="C127:H127"/>
    <mergeCell ref="N114:O114"/>
    <mergeCell ref="N109:O109"/>
    <mergeCell ref="C116:O116"/>
    <mergeCell ref="L108:M108"/>
    <mergeCell ref="L111:M111"/>
    <mergeCell ref="L114:M114"/>
    <mergeCell ref="J115:K115"/>
    <mergeCell ref="C109:I109"/>
    <mergeCell ref="J109:K109"/>
    <mergeCell ref="E139:H139"/>
    <mergeCell ref="I139:J139"/>
    <mergeCell ref="K139:L139"/>
    <mergeCell ref="M139:N139"/>
    <mergeCell ref="E140:H140"/>
    <mergeCell ref="I140:J140"/>
    <mergeCell ref="K140:L140"/>
    <mergeCell ref="M140:N140"/>
    <mergeCell ref="K138:L138"/>
    <mergeCell ref="M143:N143"/>
    <mergeCell ref="K128:L128"/>
    <mergeCell ref="I128:J128"/>
    <mergeCell ref="N112:O112"/>
    <mergeCell ref="C113:I113"/>
    <mergeCell ref="J113:K113"/>
    <mergeCell ref="L113:M113"/>
    <mergeCell ref="L115:M115"/>
    <mergeCell ref="N115:O115"/>
    <mergeCell ref="C112:I112"/>
    <mergeCell ref="J112:K112"/>
    <mergeCell ref="C124:D126"/>
    <mergeCell ref="C132:P132"/>
    <mergeCell ref="C138:D140"/>
    <mergeCell ref="E138:H138"/>
    <mergeCell ref="M142:N142"/>
    <mergeCell ref="C141:H141"/>
    <mergeCell ref="I141:J141"/>
    <mergeCell ref="K141:L141"/>
    <mergeCell ref="M141:N141"/>
    <mergeCell ref="E142:H142"/>
    <mergeCell ref="K142:L142"/>
    <mergeCell ref="I142:J142"/>
    <mergeCell ref="I138:J138"/>
    <mergeCell ref="C144:P144"/>
    <mergeCell ref="M138:N138"/>
    <mergeCell ref="N113:O113"/>
    <mergeCell ref="C130:H130"/>
    <mergeCell ref="I130:J130"/>
    <mergeCell ref="K130:L130"/>
    <mergeCell ref="M130:N130"/>
    <mergeCell ref="L62:O62"/>
    <mergeCell ref="B63:C63"/>
    <mergeCell ref="F63:G63"/>
    <mergeCell ref="J63:K63"/>
    <mergeCell ref="N63:O63"/>
    <mergeCell ref="F64:G64"/>
    <mergeCell ref="F65:G65"/>
    <mergeCell ref="F66:G66"/>
    <mergeCell ref="N64:O64"/>
    <mergeCell ref="N65:O65"/>
    <mergeCell ref="N66:O66"/>
    <mergeCell ref="J65:K65"/>
    <mergeCell ref="I131:J131"/>
    <mergeCell ref="M137:N137"/>
    <mergeCell ref="I137:J137"/>
    <mergeCell ref="N90:O90"/>
    <mergeCell ref="C85:O85"/>
    <mergeCell ref="H89:I89"/>
    <mergeCell ref="J89:K89"/>
    <mergeCell ref="L89:M89"/>
    <mergeCell ref="N89:O89"/>
    <mergeCell ref="C86:G86"/>
    <mergeCell ref="H86:I86"/>
    <mergeCell ref="K137:L137"/>
    <mergeCell ref="M128:N128"/>
    <mergeCell ref="N105:O105"/>
    <mergeCell ref="N106:O106"/>
    <mergeCell ref="N108:O108"/>
    <mergeCell ref="N111:O111"/>
    <mergeCell ref="I126:J126"/>
    <mergeCell ref="K126:L126"/>
    <mergeCell ref="M126:N126"/>
    <mergeCell ref="J114:K114"/>
    <mergeCell ref="L105:M105"/>
    <mergeCell ref="L106:M106"/>
    <mergeCell ref="N93:O93"/>
    <mergeCell ref="C97:O97"/>
    <mergeCell ref="L102:O102"/>
    <mergeCell ref="J102:K103"/>
    <mergeCell ref="I127:J127"/>
    <mergeCell ref="L109:M109"/>
    <mergeCell ref="L84:M84"/>
    <mergeCell ref="H96:I96"/>
    <mergeCell ref="H93:I93"/>
    <mergeCell ref="H94:I94"/>
    <mergeCell ref="L112:M112"/>
    <mergeCell ref="D114:I114"/>
    <mergeCell ref="K127:L127"/>
    <mergeCell ref="M127:N127"/>
    <mergeCell ref="E124:H124"/>
    <mergeCell ref="L92:M92"/>
    <mergeCell ref="J86:K86"/>
    <mergeCell ref="L86:M86"/>
    <mergeCell ref="N86:O86"/>
    <mergeCell ref="C88:G88"/>
    <mergeCell ref="H88:I88"/>
    <mergeCell ref="J88:K88"/>
    <mergeCell ref="J110:K110"/>
    <mergeCell ref="L110:M110"/>
    <mergeCell ref="N110:O110"/>
    <mergeCell ref="J107:K107"/>
    <mergeCell ref="L107:M107"/>
    <mergeCell ref="N107:O107"/>
    <mergeCell ref="C108:I108"/>
    <mergeCell ref="C104:I104"/>
    <mergeCell ref="J93:K93"/>
    <mergeCell ref="J94:K94"/>
    <mergeCell ref="L94:M94"/>
    <mergeCell ref="L93:M93"/>
    <mergeCell ref="N94:O94"/>
    <mergeCell ref="C115:I115"/>
    <mergeCell ref="H81:K81"/>
    <mergeCell ref="L81:O81"/>
    <mergeCell ref="C84:G84"/>
    <mergeCell ref="H82:I82"/>
    <mergeCell ref="H83:I83"/>
    <mergeCell ref="H84:I84"/>
    <mergeCell ref="H92:I92"/>
    <mergeCell ref="N87:O87"/>
    <mergeCell ref="L87:M87"/>
    <mergeCell ref="J87:K87"/>
    <mergeCell ref="H87:I87"/>
    <mergeCell ref="C87:G87"/>
    <mergeCell ref="J82:K82"/>
    <mergeCell ref="J83:K83"/>
    <mergeCell ref="N92:O92"/>
    <mergeCell ref="C91:O91"/>
    <mergeCell ref="J84:K84"/>
    <mergeCell ref="J92:K92"/>
    <mergeCell ref="H95:I95"/>
    <mergeCell ref="L95:M95"/>
    <mergeCell ref="N95:O95"/>
    <mergeCell ref="N96:O96"/>
    <mergeCell ref="J95:K95"/>
    <mergeCell ref="J96:K96"/>
    <mergeCell ref="L96:M96"/>
    <mergeCell ref="J104:K104"/>
    <mergeCell ref="L104:M104"/>
    <mergeCell ref="N104:O104"/>
    <mergeCell ref="L103:M103"/>
    <mergeCell ref="N103:O103"/>
  </mergeCells>
  <phoneticPr fontId="12" type="noConversion"/>
  <conditionalFormatting sqref="J115:K115">
    <cfRule type="cellIs" dxfId="5" priority="3" operator="equal">
      <formula>FALSE</formula>
    </cfRule>
  </conditionalFormatting>
  <conditionalFormatting sqref="L115:M115">
    <cfRule type="cellIs" dxfId="4" priority="2" operator="equal">
      <formula>FALSE</formula>
    </cfRule>
  </conditionalFormatting>
  <conditionalFormatting sqref="N115:O115">
    <cfRule type="cellIs" dxfId="3" priority="1" operator="equal">
      <formula>FALSE</formula>
    </cfRule>
  </conditionalFormatting>
  <printOptions horizontalCentered="1"/>
  <pageMargins left="0.23622047244094491" right="0" top="0.15748031496062992" bottom="0.11811023622047245" header="0.11811023622047245" footer="0.11811023622047245"/>
  <pageSetup paperSize="9" scale="49" fitToHeight="0" orientation="portrait" r:id="rId1"/>
  <headerFooter alignWithMargins="0">
    <oddFooter>&amp;LHERA - Podaci za kvartalno istraživanje tržišta plina u Republici Hrvatskoj - 2023.&amp;R&amp;P</oddFooter>
  </headerFooter>
  <rowBreaks count="2" manualBreakCount="2">
    <brk id="57" max="15" man="1"/>
    <brk id="117" max="15" man="1"/>
  </rowBreaks>
  <ignoredErrors>
    <ignoredError sqref="C121:O121 B137:L137 B129 B126 O126 B124 O124 H74:K74 I75 O48:O54 O46 B46:C46 M45 H45:I45 B45:E45 B55:E55 B44:C44 N47:O47 C56:O56 N46 N48:N54 B131 O131 H55:I55 L55:M55 B22:O22 B24:C24 B23:E23 H23:I23 L23:M23 F126:H126 O129 B123:H123 K75 B50:G50 B49:D49 K49:M49 B53:M53 B51:G51 K51:M51 B48:D48 B47:D47 G47 L46:M46 F49:G49 F48:G48 K50:M50 J47:M47 J48:M48 B29:C29 B28:C28 I28:O28 B27:C27 J27:O27 B33:O33 B32:D32 J32:O32 B26:C26 B25:C25 J25:O25 B54:D54 F54:H54 J54:M54 F32:H32 D131:H131 J123:L123 E44:O44 B31:C31 B30:C30 I30:O30 J131 L24:O24 K31:O31 C34:O34 M74 O74 N123:O123 N137 I29:O29 I31 I26:O26 B52:C52 L52:M52" evalError="1"/>
    <ignoredError sqref="A82:G82 P97 N64:O66 A96:B96 A95:B95 A94:B94 A84:B84 P84 A83:B83 A92:B92 P92 A93:B93 P93 P94 P95 P83 P96 P82" evalError="1" unlockedFormula="1"/>
    <ignoredError sqref="J109:L109 N109 J104 L104 N104 Q13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F38A8B-BDC3-4F99-A54B-1E862F299764}">
          <x14:formula1>
            <xm:f>Sheet1!$A$1:$A$2</xm:f>
          </x14:formula1>
          <xm:sqref>H91:O91 H86:O89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96C8-DC13-4DF5-8197-B5C9AF5F07CC}">
  <sheetPr codeName="Sheet3"/>
  <dimension ref="A1:R157"/>
  <sheetViews>
    <sheetView zoomScale="85" zoomScaleNormal="85" workbookViewId="0">
      <selection activeCell="B2" sqref="B2"/>
    </sheetView>
  </sheetViews>
  <sheetFormatPr defaultColWidth="9.1796875" defaultRowHeight="12.5" x14ac:dyDescent="0.25"/>
  <cols>
    <col min="1" max="1" width="1.54296875" style="1" customWidth="1"/>
    <col min="2" max="2" width="3.81640625" style="1" customWidth="1"/>
    <col min="3" max="3" width="25.1796875" style="1" customWidth="1"/>
    <col min="4" max="4" width="14.453125" style="1" customWidth="1"/>
    <col min="5" max="5" width="18.7265625" style="1" customWidth="1"/>
    <col min="6" max="6" width="12.81640625" style="1" customWidth="1"/>
    <col min="7" max="7" width="18.26953125" style="1" customWidth="1"/>
    <col min="8" max="8" width="12.81640625" style="1" customWidth="1"/>
    <col min="9" max="9" width="16.1796875" style="1" customWidth="1"/>
    <col min="10" max="14" width="13" style="1" customWidth="1"/>
    <col min="15" max="15" width="13.7265625" style="1" customWidth="1"/>
    <col min="16" max="16" width="7.1796875" style="1" customWidth="1"/>
    <col min="17" max="17" width="15" style="1" customWidth="1"/>
    <col min="18" max="18" width="9.1796875" style="1"/>
    <col min="19" max="19" width="9.1796875" style="1" customWidth="1"/>
    <col min="20" max="16384" width="9.1796875" style="1"/>
  </cols>
  <sheetData>
    <row r="1" spans="1:16" ht="6.75" customHeight="1" thickBot="1" x14ac:dyDescent="0.3">
      <c r="A1" s="3"/>
      <c r="B1" s="3"/>
      <c r="C1" s="3"/>
      <c r="D1" s="3"/>
      <c r="E1" s="3"/>
      <c r="F1" s="3"/>
      <c r="G1" s="3"/>
      <c r="H1" s="3"/>
      <c r="I1" s="3"/>
      <c r="J1" s="3"/>
      <c r="K1" s="3"/>
      <c r="L1" s="3"/>
      <c r="M1" s="3"/>
      <c r="N1" s="3"/>
      <c r="O1" s="3"/>
      <c r="P1" s="3"/>
    </row>
    <row r="2" spans="1:16" x14ac:dyDescent="0.25">
      <c r="A2" s="32"/>
      <c r="B2" s="33"/>
      <c r="C2" s="33"/>
      <c r="D2" s="353"/>
      <c r="E2" s="353"/>
      <c r="F2" s="353"/>
      <c r="G2" s="353"/>
      <c r="H2" s="353"/>
      <c r="I2" s="353"/>
      <c r="J2" s="353"/>
      <c r="K2" s="353"/>
      <c r="L2" s="353"/>
      <c r="M2" s="353"/>
      <c r="N2" s="353"/>
      <c r="O2" s="353"/>
      <c r="P2" s="354"/>
    </row>
    <row r="3" spans="1:16" ht="58.5" customHeight="1" x14ac:dyDescent="0.25">
      <c r="A3" s="34"/>
      <c r="B3" s="355" t="s">
        <v>69</v>
      </c>
      <c r="C3" s="356"/>
      <c r="D3" s="356"/>
      <c r="E3" s="356"/>
      <c r="F3" s="356"/>
      <c r="G3" s="357"/>
      <c r="H3" s="609" t="s">
        <v>52</v>
      </c>
      <c r="I3" s="609"/>
      <c r="J3" s="609"/>
      <c r="K3" s="609"/>
      <c r="L3" s="359" t="str">
        <f>+'2. kvartal_2023'!L3:O3</f>
        <v>Obrazac za 2. kvartal 2023. 
(od 1.4.2023. do 30.6.2023.)</v>
      </c>
      <c r="M3" s="360"/>
      <c r="N3" s="360"/>
      <c r="O3" s="361"/>
      <c r="P3" s="4"/>
    </row>
    <row r="4" spans="1:16" ht="54.75" customHeight="1" x14ac:dyDescent="0.25">
      <c r="A4" s="34"/>
      <c r="B4" s="362" t="s">
        <v>58</v>
      </c>
      <c r="C4" s="363"/>
      <c r="D4" s="363"/>
      <c r="E4" s="363"/>
      <c r="F4" s="363"/>
      <c r="G4" s="363"/>
      <c r="H4" s="363"/>
      <c r="I4" s="363"/>
      <c r="J4" s="363"/>
      <c r="K4" s="363"/>
      <c r="L4" s="363"/>
      <c r="M4" s="363"/>
      <c r="N4" s="363"/>
      <c r="O4" s="364"/>
      <c r="P4" s="4"/>
    </row>
    <row r="5" spans="1:16" ht="50.25" customHeight="1" x14ac:dyDescent="0.25">
      <c r="A5" s="34"/>
      <c r="B5" s="718" t="s">
        <v>137</v>
      </c>
      <c r="C5" s="719"/>
      <c r="D5" s="719"/>
      <c r="E5" s="719"/>
      <c r="F5" s="719"/>
      <c r="G5" s="719"/>
      <c r="H5" s="719"/>
      <c r="I5" s="719"/>
      <c r="J5" s="719"/>
      <c r="K5" s="719"/>
      <c r="L5" s="719"/>
      <c r="M5" s="719"/>
      <c r="N5" s="719"/>
      <c r="O5" s="720"/>
      <c r="P5" s="4"/>
    </row>
    <row r="6" spans="1:16" ht="34.5" customHeight="1" x14ac:dyDescent="0.25">
      <c r="A6" s="34"/>
      <c r="B6" s="658"/>
      <c r="C6" s="659"/>
      <c r="D6" s="659"/>
      <c r="E6" s="659"/>
      <c r="F6" s="659"/>
      <c r="G6" s="659"/>
      <c r="H6" s="659"/>
      <c r="I6" s="659"/>
      <c r="J6" s="659"/>
      <c r="K6" s="659"/>
      <c r="L6" s="659"/>
      <c r="M6" s="659"/>
      <c r="N6" s="659"/>
      <c r="O6" s="660"/>
      <c r="P6" s="4"/>
    </row>
    <row r="7" spans="1:16" ht="13.5" customHeight="1" thickBot="1" x14ac:dyDescent="0.3">
      <c r="A7" s="35"/>
      <c r="B7" s="36"/>
      <c r="C7" s="36"/>
      <c r="D7" s="37"/>
      <c r="E7" s="37"/>
      <c r="F7" s="37"/>
      <c r="G7" s="37"/>
      <c r="H7" s="37"/>
      <c r="I7" s="37"/>
      <c r="J7" s="37"/>
      <c r="K7" s="37"/>
      <c r="L7" s="37"/>
      <c r="M7" s="37"/>
      <c r="N7" s="37"/>
      <c r="O7" s="5"/>
      <c r="P7" s="6"/>
    </row>
    <row r="8" spans="1:16" ht="15" customHeight="1" thickBot="1" x14ac:dyDescent="0.3">
      <c r="A8" s="38"/>
      <c r="B8" s="38"/>
      <c r="C8" s="38"/>
      <c r="D8" s="340"/>
      <c r="E8" s="340"/>
      <c r="F8" s="340"/>
      <c r="G8" s="340"/>
      <c r="H8" s="340"/>
      <c r="I8" s="340"/>
      <c r="J8" s="340"/>
      <c r="K8" s="340"/>
      <c r="L8" s="340"/>
      <c r="M8" s="340"/>
      <c r="N8" s="340"/>
      <c r="O8" s="2"/>
      <c r="P8" s="2"/>
    </row>
    <row r="9" spans="1:16" s="53" customFormat="1" ht="20.25" customHeight="1" x14ac:dyDescent="0.35">
      <c r="A9" s="45"/>
      <c r="B9" s="46" t="s">
        <v>9</v>
      </c>
      <c r="C9" s="47" t="s">
        <v>8</v>
      </c>
      <c r="D9" s="48"/>
      <c r="E9" s="49"/>
      <c r="F9" s="49"/>
      <c r="G9" s="50"/>
      <c r="H9" s="50"/>
      <c r="I9" s="51"/>
      <c r="J9" s="51"/>
      <c r="K9" s="51"/>
      <c r="L9" s="51"/>
      <c r="M9" s="51"/>
      <c r="N9" s="51"/>
      <c r="O9" s="51"/>
      <c r="P9" s="52"/>
    </row>
    <row r="10" spans="1:16" s="53" customFormat="1" ht="30.75" customHeight="1" x14ac:dyDescent="0.35">
      <c r="A10" s="54"/>
      <c r="B10" s="305" t="s">
        <v>1</v>
      </c>
      <c r="C10" s="617" t="s">
        <v>53</v>
      </c>
      <c r="D10" s="617"/>
      <c r="E10" s="617"/>
      <c r="F10" s="617"/>
      <c r="G10" s="300"/>
      <c r="H10" s="55"/>
      <c r="I10" s="715">
        <f>+'2. kvartal_2023'!I10</f>
        <v>0</v>
      </c>
      <c r="J10" s="716"/>
      <c r="K10" s="716"/>
      <c r="L10" s="716"/>
      <c r="M10" s="716"/>
      <c r="N10" s="716"/>
      <c r="O10" s="717"/>
      <c r="P10" s="56"/>
    </row>
    <row r="11" spans="1:16" s="53" customFormat="1" ht="19.5" customHeight="1" x14ac:dyDescent="0.35">
      <c r="A11" s="54"/>
      <c r="B11" s="305" t="s">
        <v>2</v>
      </c>
      <c r="C11" s="617" t="s">
        <v>4</v>
      </c>
      <c r="D11" s="617"/>
      <c r="E11" s="617"/>
      <c r="F11" s="617"/>
      <c r="G11" s="301"/>
      <c r="H11" s="57"/>
      <c r="I11" s="715">
        <f>+'2. kvartal_2023'!I11</f>
        <v>0</v>
      </c>
      <c r="J11" s="716"/>
      <c r="K11" s="716"/>
      <c r="L11" s="716"/>
      <c r="M11" s="716"/>
      <c r="N11" s="716"/>
      <c r="O11" s="717"/>
      <c r="P11" s="56"/>
    </row>
    <row r="12" spans="1:16" s="53" customFormat="1" ht="19.5" customHeight="1" x14ac:dyDescent="0.35">
      <c r="A12" s="54"/>
      <c r="B12" s="305" t="s">
        <v>3</v>
      </c>
      <c r="C12" s="617" t="s">
        <v>5</v>
      </c>
      <c r="D12" s="617"/>
      <c r="E12" s="617"/>
      <c r="F12" s="617"/>
      <c r="G12" s="301"/>
      <c r="H12" s="57"/>
      <c r="I12" s="715">
        <f>+'2. kvartal_2023'!I12</f>
        <v>0</v>
      </c>
      <c r="J12" s="716"/>
      <c r="K12" s="716"/>
      <c r="L12" s="716"/>
      <c r="M12" s="716"/>
      <c r="N12" s="716"/>
      <c r="O12" s="717"/>
      <c r="P12" s="56"/>
    </row>
    <row r="13" spans="1:16" s="53" customFormat="1" ht="19.5" customHeight="1" x14ac:dyDescent="0.35">
      <c r="A13" s="54"/>
      <c r="B13" s="305" t="s">
        <v>63</v>
      </c>
      <c r="C13" s="617" t="s">
        <v>65</v>
      </c>
      <c r="D13" s="617"/>
      <c r="E13" s="617"/>
      <c r="F13" s="617"/>
      <c r="G13" s="302"/>
      <c r="H13" s="303"/>
      <c r="I13" s="714">
        <f>+'2. kvartal_2023'!I13</f>
        <v>0</v>
      </c>
      <c r="J13" s="709"/>
      <c r="K13" s="710"/>
      <c r="L13" s="302"/>
      <c r="M13" s="302"/>
      <c r="N13" s="302"/>
      <c r="O13" s="302"/>
      <c r="P13" s="56"/>
    </row>
    <row r="14" spans="1:16" s="53" customFormat="1" ht="19.5" customHeight="1" x14ac:dyDescent="0.35">
      <c r="A14" s="54"/>
      <c r="B14" s="305" t="s">
        <v>64</v>
      </c>
      <c r="C14" s="617" t="s">
        <v>135</v>
      </c>
      <c r="D14" s="617"/>
      <c r="E14" s="617"/>
      <c r="F14" s="617"/>
      <c r="G14" s="617"/>
      <c r="H14" s="303"/>
      <c r="I14" s="714">
        <f>+'2. kvartal_2023'!I14</f>
        <v>0</v>
      </c>
      <c r="J14" s="709"/>
      <c r="K14" s="710"/>
      <c r="L14" s="306"/>
      <c r="M14" s="302"/>
      <c r="N14" s="302"/>
      <c r="O14" s="302"/>
      <c r="P14" s="56"/>
    </row>
    <row r="15" spans="1:16" s="53" customFormat="1" ht="30.75" customHeight="1" x14ac:dyDescent="0.35">
      <c r="A15" s="54"/>
      <c r="B15" s="305" t="s">
        <v>66</v>
      </c>
      <c r="C15" s="617" t="s">
        <v>67</v>
      </c>
      <c r="D15" s="617"/>
      <c r="E15" s="617"/>
      <c r="F15" s="617"/>
      <c r="G15" s="617"/>
      <c r="H15" s="303"/>
      <c r="I15" s="708">
        <f>+'2. kvartal_2023'!I15</f>
        <v>0</v>
      </c>
      <c r="J15" s="709"/>
      <c r="K15" s="709"/>
      <c r="L15" s="709"/>
      <c r="M15" s="709"/>
      <c r="N15" s="709"/>
      <c r="O15" s="710"/>
      <c r="P15" s="56"/>
    </row>
    <row r="16" spans="1:16" s="53" customFormat="1" ht="30" customHeight="1" thickBot="1" x14ac:dyDescent="0.4">
      <c r="A16" s="299" t="s">
        <v>136</v>
      </c>
      <c r="B16" s="294"/>
      <c r="C16" s="295"/>
      <c r="D16" s="295"/>
      <c r="E16" s="295"/>
      <c r="F16" s="295"/>
      <c r="G16" s="296"/>
      <c r="H16" s="296"/>
      <c r="I16" s="297"/>
      <c r="J16" s="297"/>
      <c r="K16" s="296"/>
      <c r="L16" s="296"/>
      <c r="M16" s="296"/>
      <c r="N16" s="296"/>
      <c r="O16" s="296"/>
      <c r="P16" s="298"/>
    </row>
    <row r="17" spans="1:16" s="53" customFormat="1" ht="28.5" customHeight="1" x14ac:dyDescent="0.35">
      <c r="A17" s="60"/>
      <c r="B17" s="60"/>
      <c r="C17" s="60"/>
      <c r="D17" s="60"/>
      <c r="E17" s="60"/>
      <c r="F17" s="60"/>
      <c r="G17" s="61"/>
      <c r="H17" s="61"/>
      <c r="I17" s="62"/>
      <c r="J17" s="62"/>
      <c r="K17" s="61"/>
      <c r="L17" s="61"/>
      <c r="M17" s="61"/>
      <c r="N17" s="61"/>
      <c r="O17" s="61"/>
      <c r="P17" s="61"/>
    </row>
    <row r="18" spans="1:16" s="68" customFormat="1" ht="16.5" customHeight="1" x14ac:dyDescent="0.25">
      <c r="A18" s="63" t="s">
        <v>61</v>
      </c>
      <c r="B18" s="64"/>
      <c r="C18" s="65"/>
      <c r="D18" s="65"/>
      <c r="E18" s="65"/>
      <c r="F18" s="65"/>
      <c r="G18" s="66"/>
      <c r="H18" s="66"/>
      <c r="I18" s="67"/>
      <c r="J18" s="67"/>
      <c r="K18" s="66"/>
      <c r="L18" s="66"/>
      <c r="M18" s="66"/>
      <c r="N18" s="66"/>
      <c r="O18" s="66"/>
      <c r="P18" s="66"/>
    </row>
    <row r="19" spans="1:16" s="68" customFormat="1" ht="10.5" customHeight="1" thickBot="1" x14ac:dyDescent="0.3">
      <c r="A19" s="69"/>
      <c r="B19" s="69"/>
      <c r="C19" s="69"/>
      <c r="D19" s="69"/>
      <c r="E19" s="69"/>
      <c r="F19" s="69"/>
      <c r="G19" s="70"/>
      <c r="H19" s="70"/>
      <c r="I19" s="71"/>
      <c r="J19" s="71"/>
      <c r="K19" s="70"/>
      <c r="L19" s="70"/>
      <c r="M19" s="70"/>
      <c r="N19" s="70"/>
      <c r="O19" s="70"/>
      <c r="P19" s="70"/>
    </row>
    <row r="20" spans="1:16" s="68" customFormat="1" ht="18.75" customHeight="1" x14ac:dyDescent="0.3">
      <c r="A20" s="34"/>
      <c r="B20" s="72" t="s">
        <v>7</v>
      </c>
      <c r="C20" s="319" t="s">
        <v>77</v>
      </c>
      <c r="D20" s="226"/>
      <c r="E20" s="226"/>
      <c r="F20" s="226"/>
      <c r="G20" s="74"/>
      <c r="H20" s="74"/>
      <c r="I20" s="74"/>
      <c r="J20" s="74"/>
      <c r="K20" s="75"/>
      <c r="L20" s="75"/>
      <c r="M20" s="75"/>
      <c r="N20" s="75"/>
      <c r="O20" s="75"/>
      <c r="P20" s="76"/>
    </row>
    <row r="21" spans="1:16" s="68" customFormat="1" ht="9.75" customHeight="1" thickBot="1" x14ac:dyDescent="0.3">
      <c r="A21" s="77"/>
      <c r="B21" s="226"/>
      <c r="C21" s="226"/>
      <c r="D21" s="226"/>
      <c r="E21" s="226"/>
      <c r="F21" s="226"/>
      <c r="G21" s="78"/>
      <c r="H21" s="78"/>
      <c r="I21" s="79"/>
      <c r="J21" s="79"/>
      <c r="K21" s="80"/>
      <c r="L21" s="80"/>
      <c r="M21" s="80"/>
      <c r="N21" s="80"/>
      <c r="O21" s="80"/>
      <c r="P21" s="81"/>
    </row>
    <row r="22" spans="1:16" ht="41.25" customHeight="1" thickBot="1" x14ac:dyDescent="0.3">
      <c r="A22" s="77"/>
      <c r="B22" s="226"/>
      <c r="C22" s="82"/>
      <c r="D22" s="618" t="s">
        <v>21</v>
      </c>
      <c r="E22" s="619"/>
      <c r="F22" s="620"/>
      <c r="G22" s="620"/>
      <c r="H22" s="618" t="s">
        <v>22</v>
      </c>
      <c r="I22" s="619"/>
      <c r="J22" s="620"/>
      <c r="K22" s="620"/>
      <c r="L22" s="621" t="s">
        <v>20</v>
      </c>
      <c r="M22" s="622"/>
      <c r="N22" s="623"/>
      <c r="O22" s="624"/>
      <c r="P22" s="81"/>
    </row>
    <row r="23" spans="1:16" s="68" customFormat="1" ht="111" customHeight="1" thickBot="1" x14ac:dyDescent="0.3">
      <c r="A23" s="83"/>
      <c r="B23" s="500" t="s">
        <v>45</v>
      </c>
      <c r="C23" s="501"/>
      <c r="D23" s="84" t="s">
        <v>47</v>
      </c>
      <c r="E23" s="85" t="s">
        <v>15</v>
      </c>
      <c r="F23" s="86" t="s">
        <v>159</v>
      </c>
      <c r="G23" s="87" t="s">
        <v>160</v>
      </c>
      <c r="H23" s="84" t="s">
        <v>50</v>
      </c>
      <c r="I23" s="85" t="s">
        <v>15</v>
      </c>
      <c r="J23" s="86" t="s">
        <v>159</v>
      </c>
      <c r="K23" s="87" t="s">
        <v>160</v>
      </c>
      <c r="L23" s="231" t="s">
        <v>51</v>
      </c>
      <c r="M23" s="232" t="s">
        <v>15</v>
      </c>
      <c r="N23" s="222" t="s">
        <v>159</v>
      </c>
      <c r="O23" s="87" t="s">
        <v>160</v>
      </c>
      <c r="P23" s="81"/>
    </row>
    <row r="24" spans="1:16" s="68" customFormat="1" ht="27.75" customHeight="1" x14ac:dyDescent="0.25">
      <c r="A24" s="88"/>
      <c r="B24" s="89" t="s">
        <v>36</v>
      </c>
      <c r="C24" s="90" t="s">
        <v>24</v>
      </c>
      <c r="D24" s="307">
        <f>+'2. kvartal_2023'!D24</f>
        <v>0</v>
      </c>
      <c r="E24" s="308">
        <f>+'2. kvartal_2023'!E24</f>
        <v>0</v>
      </c>
      <c r="F24" s="309">
        <f>+'2. kvartal_2023'!F24</f>
        <v>0</v>
      </c>
      <c r="G24" s="309">
        <f>+'2. kvartal_2023'!G24</f>
        <v>0</v>
      </c>
      <c r="H24" s="307">
        <f>+'2. kvartal_2023'!H24</f>
        <v>0</v>
      </c>
      <c r="I24" s="308">
        <f>+'2. kvartal_2023'!I24</f>
        <v>0</v>
      </c>
      <c r="J24" s="309">
        <f>+'2. kvartal_2023'!J24</f>
        <v>0</v>
      </c>
      <c r="K24" s="310">
        <f>+'2. kvartal_2023'!K24</f>
        <v>0</v>
      </c>
      <c r="L24" s="7">
        <f>D24+H24</f>
        <v>0</v>
      </c>
      <c r="M24" s="8">
        <f>E24+I24</f>
        <v>0</v>
      </c>
      <c r="N24" s="223" t="e">
        <f>(E24*F24+I24*J24)/M24</f>
        <v>#DIV/0!</v>
      </c>
      <c r="O24" s="9" t="e">
        <f>(E24*G24+I24*K24)/M24</f>
        <v>#DIV/0!</v>
      </c>
      <c r="P24" s="81"/>
    </row>
    <row r="25" spans="1:16" s="68" customFormat="1" ht="26.25" customHeight="1" x14ac:dyDescent="0.25">
      <c r="A25" s="88"/>
      <c r="B25" s="91" t="s">
        <v>37</v>
      </c>
      <c r="C25" s="92" t="s">
        <v>25</v>
      </c>
      <c r="D25" s="311">
        <f>+'2. kvartal_2023'!D25</f>
        <v>0</v>
      </c>
      <c r="E25" s="312">
        <f>+'2. kvartal_2023'!E25</f>
        <v>0</v>
      </c>
      <c r="F25" s="313">
        <f>+'2. kvartal_2023'!F25</f>
        <v>0</v>
      </c>
      <c r="G25" s="313">
        <f>+'2. kvartal_2023'!G25</f>
        <v>0</v>
      </c>
      <c r="H25" s="311">
        <f>+'2. kvartal_2023'!H25</f>
        <v>0</v>
      </c>
      <c r="I25" s="312">
        <f>+'2. kvartal_2023'!I25</f>
        <v>0</v>
      </c>
      <c r="J25" s="313">
        <f>+'2. kvartal_2023'!J25</f>
        <v>0</v>
      </c>
      <c r="K25" s="314">
        <f>+'2. kvartal_2023'!K25</f>
        <v>0</v>
      </c>
      <c r="L25" s="10">
        <f t="shared" ref="L25:M32" si="0">D25+H25</f>
        <v>0</v>
      </c>
      <c r="M25" s="11">
        <f t="shared" si="0"/>
        <v>0</v>
      </c>
      <c r="N25" s="224" t="e">
        <f t="shared" ref="N25:N32" si="1">(E25*F25+I25*J25)/M25</f>
        <v>#DIV/0!</v>
      </c>
      <c r="O25" s="12" t="e">
        <f t="shared" ref="O25:O32" si="2">(E25*G25+I25*K25)/M25</f>
        <v>#DIV/0!</v>
      </c>
      <c r="P25" s="81"/>
    </row>
    <row r="26" spans="1:16" s="68" customFormat="1" ht="27" customHeight="1" x14ac:dyDescent="0.25">
      <c r="A26" s="88"/>
      <c r="B26" s="93" t="s">
        <v>38</v>
      </c>
      <c r="C26" s="92" t="s">
        <v>26</v>
      </c>
      <c r="D26" s="311">
        <f>+'2. kvartal_2023'!D26</f>
        <v>0</v>
      </c>
      <c r="E26" s="312">
        <f>+'2. kvartal_2023'!E26</f>
        <v>0</v>
      </c>
      <c r="F26" s="313">
        <f>+'2. kvartal_2023'!F26</f>
        <v>0</v>
      </c>
      <c r="G26" s="313">
        <f>+'2. kvartal_2023'!G26</f>
        <v>0</v>
      </c>
      <c r="H26" s="311">
        <f>+'2. kvartal_2023'!H26</f>
        <v>0</v>
      </c>
      <c r="I26" s="312">
        <f>+'2. kvartal_2023'!I26</f>
        <v>0</v>
      </c>
      <c r="J26" s="313">
        <f>+'2. kvartal_2023'!J26</f>
        <v>0</v>
      </c>
      <c r="K26" s="314">
        <f>+'2. kvartal_2023'!K26</f>
        <v>0</v>
      </c>
      <c r="L26" s="10">
        <f t="shared" si="0"/>
        <v>0</v>
      </c>
      <c r="M26" s="11">
        <f t="shared" si="0"/>
        <v>0</v>
      </c>
      <c r="N26" s="224" t="e">
        <f t="shared" si="1"/>
        <v>#DIV/0!</v>
      </c>
      <c r="O26" s="12" t="e">
        <f t="shared" si="2"/>
        <v>#DIV/0!</v>
      </c>
      <c r="P26" s="81"/>
    </row>
    <row r="27" spans="1:16" s="68" customFormat="1" ht="27" customHeight="1" x14ac:dyDescent="0.25">
      <c r="A27" s="88"/>
      <c r="B27" s="93" t="s">
        <v>39</v>
      </c>
      <c r="C27" s="92" t="s">
        <v>27</v>
      </c>
      <c r="D27" s="311">
        <f>+'2. kvartal_2023'!D27</f>
        <v>0</v>
      </c>
      <c r="E27" s="312">
        <f>+'2. kvartal_2023'!E27</f>
        <v>0</v>
      </c>
      <c r="F27" s="313">
        <f>+'2. kvartal_2023'!F27</f>
        <v>0</v>
      </c>
      <c r="G27" s="313">
        <f>+'2. kvartal_2023'!G27</f>
        <v>0</v>
      </c>
      <c r="H27" s="311">
        <f>+'2. kvartal_2023'!H27</f>
        <v>0</v>
      </c>
      <c r="I27" s="312">
        <f>+'2. kvartal_2023'!I27</f>
        <v>0</v>
      </c>
      <c r="J27" s="313">
        <f>+'2. kvartal_2023'!J27</f>
        <v>0</v>
      </c>
      <c r="K27" s="314">
        <f>+'2. kvartal_2023'!K27</f>
        <v>0</v>
      </c>
      <c r="L27" s="10">
        <f t="shared" si="0"/>
        <v>0</v>
      </c>
      <c r="M27" s="11">
        <f t="shared" si="0"/>
        <v>0</v>
      </c>
      <c r="N27" s="224" t="e">
        <f t="shared" si="1"/>
        <v>#DIV/0!</v>
      </c>
      <c r="O27" s="12" t="e">
        <f t="shared" si="2"/>
        <v>#DIV/0!</v>
      </c>
      <c r="P27" s="81"/>
    </row>
    <row r="28" spans="1:16" s="68" customFormat="1" ht="27" customHeight="1" x14ac:dyDescent="0.25">
      <c r="A28" s="88"/>
      <c r="B28" s="94" t="s">
        <v>40</v>
      </c>
      <c r="C28" s="92" t="s">
        <v>28</v>
      </c>
      <c r="D28" s="311">
        <f>+'2. kvartal_2023'!D28</f>
        <v>0</v>
      </c>
      <c r="E28" s="312">
        <f>+'2. kvartal_2023'!E28</f>
        <v>0</v>
      </c>
      <c r="F28" s="313">
        <f>+'2. kvartal_2023'!F28</f>
        <v>0</v>
      </c>
      <c r="G28" s="313">
        <f>+'2. kvartal_2023'!G28</f>
        <v>0</v>
      </c>
      <c r="H28" s="311">
        <f>+'2. kvartal_2023'!H28</f>
        <v>0</v>
      </c>
      <c r="I28" s="312">
        <f>+'2. kvartal_2023'!I28</f>
        <v>0</v>
      </c>
      <c r="J28" s="313">
        <f>+'2. kvartal_2023'!J28</f>
        <v>0</v>
      </c>
      <c r="K28" s="314">
        <f>+'2. kvartal_2023'!K28</f>
        <v>0</v>
      </c>
      <c r="L28" s="10">
        <f t="shared" si="0"/>
        <v>0</v>
      </c>
      <c r="M28" s="11">
        <f t="shared" si="0"/>
        <v>0</v>
      </c>
      <c r="N28" s="224" t="e">
        <f t="shared" si="1"/>
        <v>#DIV/0!</v>
      </c>
      <c r="O28" s="12" t="e">
        <f t="shared" si="2"/>
        <v>#DIV/0!</v>
      </c>
      <c r="P28" s="81"/>
    </row>
    <row r="29" spans="1:16" s="68" customFormat="1" ht="27" customHeight="1" x14ac:dyDescent="0.25">
      <c r="A29" s="88"/>
      <c r="B29" s="91" t="s">
        <v>41</v>
      </c>
      <c r="C29" s="92" t="s">
        <v>29</v>
      </c>
      <c r="D29" s="311">
        <f>+'2. kvartal_2023'!D29</f>
        <v>0</v>
      </c>
      <c r="E29" s="312">
        <f>+'2. kvartal_2023'!E29</f>
        <v>0</v>
      </c>
      <c r="F29" s="313">
        <f>+'2. kvartal_2023'!F29</f>
        <v>0</v>
      </c>
      <c r="G29" s="313">
        <f>+'2. kvartal_2023'!G29</f>
        <v>0</v>
      </c>
      <c r="H29" s="311">
        <f>+'2. kvartal_2023'!H29</f>
        <v>0</v>
      </c>
      <c r="I29" s="312">
        <f>+'2. kvartal_2023'!I29</f>
        <v>0</v>
      </c>
      <c r="J29" s="313">
        <f>+'2. kvartal_2023'!J29</f>
        <v>0</v>
      </c>
      <c r="K29" s="314">
        <f>+'2. kvartal_2023'!K29</f>
        <v>0</v>
      </c>
      <c r="L29" s="10">
        <f t="shared" si="0"/>
        <v>0</v>
      </c>
      <c r="M29" s="11">
        <f t="shared" si="0"/>
        <v>0</v>
      </c>
      <c r="N29" s="224" t="e">
        <f t="shared" si="1"/>
        <v>#DIV/0!</v>
      </c>
      <c r="O29" s="12" t="e">
        <f t="shared" si="2"/>
        <v>#DIV/0!</v>
      </c>
      <c r="P29" s="81"/>
    </row>
    <row r="30" spans="1:16" s="68" customFormat="1" ht="27" customHeight="1" x14ac:dyDescent="0.25">
      <c r="A30" s="88"/>
      <c r="B30" s="91" t="s">
        <v>42</v>
      </c>
      <c r="C30" s="92" t="s">
        <v>30</v>
      </c>
      <c r="D30" s="311">
        <f>+'2. kvartal_2023'!D30</f>
        <v>0</v>
      </c>
      <c r="E30" s="312">
        <f>+'2. kvartal_2023'!E30</f>
        <v>0</v>
      </c>
      <c r="F30" s="313">
        <f>+'2. kvartal_2023'!F30</f>
        <v>0</v>
      </c>
      <c r="G30" s="313">
        <f>+'2. kvartal_2023'!G30</f>
        <v>0</v>
      </c>
      <c r="H30" s="311">
        <f>+'2. kvartal_2023'!H30</f>
        <v>0</v>
      </c>
      <c r="I30" s="312">
        <f>+'2. kvartal_2023'!I30</f>
        <v>0</v>
      </c>
      <c r="J30" s="313">
        <f>+'2. kvartal_2023'!J30</f>
        <v>0</v>
      </c>
      <c r="K30" s="314">
        <f>+'2. kvartal_2023'!K30</f>
        <v>0</v>
      </c>
      <c r="L30" s="10">
        <f t="shared" si="0"/>
        <v>0</v>
      </c>
      <c r="M30" s="11">
        <f t="shared" si="0"/>
        <v>0</v>
      </c>
      <c r="N30" s="224" t="e">
        <f t="shared" si="1"/>
        <v>#DIV/0!</v>
      </c>
      <c r="O30" s="12" t="e">
        <f t="shared" si="2"/>
        <v>#DIV/0!</v>
      </c>
      <c r="P30" s="81"/>
    </row>
    <row r="31" spans="1:16" s="68" customFormat="1" ht="27" customHeight="1" x14ac:dyDescent="0.25">
      <c r="A31" s="88"/>
      <c r="B31" s="91" t="s">
        <v>43</v>
      </c>
      <c r="C31" s="92" t="s">
        <v>31</v>
      </c>
      <c r="D31" s="311">
        <f>+'2. kvartal_2023'!D31</f>
        <v>0</v>
      </c>
      <c r="E31" s="312">
        <f>+'2. kvartal_2023'!E31</f>
        <v>0</v>
      </c>
      <c r="F31" s="313">
        <f>+'2. kvartal_2023'!F31</f>
        <v>0</v>
      </c>
      <c r="G31" s="313">
        <f>+'2. kvartal_2023'!G31</f>
        <v>0</v>
      </c>
      <c r="H31" s="311">
        <f>+'2. kvartal_2023'!H31</f>
        <v>0</v>
      </c>
      <c r="I31" s="312">
        <f>+'2. kvartal_2023'!I31</f>
        <v>0</v>
      </c>
      <c r="J31" s="313">
        <f>+'2. kvartal_2023'!J31</f>
        <v>0</v>
      </c>
      <c r="K31" s="314">
        <f>+'2. kvartal_2023'!K31</f>
        <v>0</v>
      </c>
      <c r="L31" s="10">
        <f t="shared" si="0"/>
        <v>0</v>
      </c>
      <c r="M31" s="11">
        <f t="shared" si="0"/>
        <v>0</v>
      </c>
      <c r="N31" s="224" t="e">
        <f t="shared" si="1"/>
        <v>#DIV/0!</v>
      </c>
      <c r="O31" s="12" t="e">
        <f t="shared" si="2"/>
        <v>#DIV/0!</v>
      </c>
      <c r="P31" s="81"/>
    </row>
    <row r="32" spans="1:16" s="68" customFormat="1" ht="27" customHeight="1" thickBot="1" x14ac:dyDescent="0.3">
      <c r="A32" s="88"/>
      <c r="B32" s="95" t="s">
        <v>44</v>
      </c>
      <c r="C32" s="96" t="s">
        <v>32</v>
      </c>
      <c r="D32" s="315">
        <f>+'2. kvartal_2023'!D32</f>
        <v>0</v>
      </c>
      <c r="E32" s="316">
        <f>+'2. kvartal_2023'!E32</f>
        <v>0</v>
      </c>
      <c r="F32" s="317">
        <f>+'2. kvartal_2023'!F32</f>
        <v>0</v>
      </c>
      <c r="G32" s="317">
        <f>+'2. kvartal_2023'!G32</f>
        <v>0</v>
      </c>
      <c r="H32" s="315">
        <f>+'2. kvartal_2023'!H32</f>
        <v>0</v>
      </c>
      <c r="I32" s="316">
        <f>+'2. kvartal_2023'!I32</f>
        <v>0</v>
      </c>
      <c r="J32" s="317">
        <f>+'2. kvartal_2023'!J32</f>
        <v>0</v>
      </c>
      <c r="K32" s="318">
        <f>+'2. kvartal_2023'!K32</f>
        <v>0</v>
      </c>
      <c r="L32" s="13">
        <f t="shared" si="0"/>
        <v>0</v>
      </c>
      <c r="M32" s="14">
        <f t="shared" si="0"/>
        <v>0</v>
      </c>
      <c r="N32" s="225" t="e">
        <f t="shared" si="1"/>
        <v>#DIV/0!</v>
      </c>
      <c r="O32" s="15" t="e">
        <f t="shared" si="2"/>
        <v>#DIV/0!</v>
      </c>
      <c r="P32" s="81"/>
    </row>
    <row r="33" spans="1:16" s="68" customFormat="1" ht="27.75" customHeight="1" thickTop="1" thickBot="1" x14ac:dyDescent="0.3">
      <c r="A33" s="227"/>
      <c r="B33" s="97"/>
      <c r="C33" s="98" t="s">
        <v>12</v>
      </c>
      <c r="D33" s="229">
        <f>SUM(D24:D32)</f>
        <v>0</v>
      </c>
      <c r="E33" s="228">
        <f>SUM(E24:E32)</f>
        <v>0</v>
      </c>
      <c r="F33" s="221">
        <f>IFERROR((E24*F24+E25*F25+E26*F26+E27*F27+E28*F28+E29*F29+E30*F30+E31*F31+E32*F32)/E33,0)</f>
        <v>0</v>
      </c>
      <c r="G33" s="230">
        <f>IFERROR((E24*G24+E25*G25+E26*G26+E27*G27+E28*G28+E29*G29+E30*G30+E31*G31+E32*G32)/E33,0)</f>
        <v>0</v>
      </c>
      <c r="H33" s="229">
        <f>SUM(H24:H32)</f>
        <v>0</v>
      </c>
      <c r="I33" s="228">
        <f>SUM(I24:I32)</f>
        <v>0</v>
      </c>
      <c r="J33" s="221">
        <f>IFERROR((I24*J24+I25*J25+I26*J26+I27*J27+I28*J28+I29*J29+I30*J30+I31*J31+I32*J32)/I33,0)</f>
        <v>0</v>
      </c>
      <c r="K33" s="230">
        <f>IFERROR((I24*K24+I25*K25+I26*K26+I27*K27+I28*K28+I29*K29+I30*K30+I31*K31+I32*K32)/I33,0)</f>
        <v>0</v>
      </c>
      <c r="L33" s="229">
        <f>SUM(L24:L32)</f>
        <v>0</v>
      </c>
      <c r="M33" s="228">
        <f>SUM(M24:M32)</f>
        <v>0</v>
      </c>
      <c r="N33" s="221">
        <f>IFERROR(((E24*F24+E25*F25+E26*F26+E27*F27+E28*F28+E29*F29+E30*F30+E31*F31+E32*F32)+(I24*J24+I25*J25+I26*J26+I27*J27+I28*J28+I29*J29+I30*J30+I31*J31+I32*J32))/M33,0)</f>
        <v>0</v>
      </c>
      <c r="O33" s="230">
        <f>IFERROR(((E24*G24+E25*G25+E26*G26+E27*G27+E28*G28+E29*G29+E30*G30+E31*G31+E32*G32)+(I24*K24+I25*K25+I26*K26+I27*K27+I28*K28+I29*K29+I30*K30+I31*K31+I32*K32))/M33,0)</f>
        <v>0</v>
      </c>
      <c r="P33" s="81"/>
    </row>
    <row r="34" spans="1:16" s="68" customFormat="1" ht="37.5" customHeight="1" x14ac:dyDescent="0.25">
      <c r="A34" s="227"/>
      <c r="B34" s="625" t="s">
        <v>156</v>
      </c>
      <c r="C34" s="625"/>
      <c r="D34" s="625"/>
      <c r="E34" s="625"/>
      <c r="F34" s="625"/>
      <c r="G34" s="625"/>
      <c r="H34" s="625"/>
      <c r="I34" s="625"/>
      <c r="J34" s="625"/>
      <c r="K34" s="625"/>
      <c r="L34" s="625"/>
      <c r="M34" s="625"/>
      <c r="N34" s="625"/>
      <c r="O34" s="625"/>
      <c r="P34" s="76"/>
    </row>
    <row r="35" spans="1:16" s="64" customFormat="1" ht="10.5" hidden="1" customHeight="1" x14ac:dyDescent="0.25">
      <c r="A35" s="99"/>
      <c r="B35" s="100"/>
      <c r="C35" s="100"/>
      <c r="D35" s="100"/>
      <c r="E35" s="100"/>
      <c r="F35" s="100"/>
      <c r="G35" s="57"/>
      <c r="H35" s="57"/>
      <c r="I35" s="57"/>
      <c r="J35" s="57"/>
      <c r="K35" s="57"/>
      <c r="L35" s="57"/>
      <c r="M35" s="57"/>
      <c r="N35" s="57"/>
      <c r="O35" s="57"/>
      <c r="P35" s="76"/>
    </row>
    <row r="36" spans="1:16" s="102" customFormat="1" ht="27" hidden="1" customHeight="1" thickBot="1" x14ac:dyDescent="0.3">
      <c r="A36" s="83"/>
      <c r="B36" s="500" t="s">
        <v>70</v>
      </c>
      <c r="C36" s="626"/>
      <c r="D36" s="626"/>
      <c r="E36" s="501"/>
      <c r="F36" s="627"/>
      <c r="G36" s="628"/>
      <c r="H36" s="101"/>
      <c r="I36" s="500" t="s">
        <v>68</v>
      </c>
      <c r="J36" s="501"/>
      <c r="K36" s="627"/>
      <c r="L36" s="629"/>
      <c r="M36" s="629"/>
      <c r="N36" s="629"/>
      <c r="O36" s="628"/>
      <c r="P36" s="81"/>
    </row>
    <row r="37" spans="1:16" ht="16.5" customHeight="1" thickBot="1" x14ac:dyDescent="0.3">
      <c r="A37" s="58"/>
      <c r="B37" s="610"/>
      <c r="C37" s="610"/>
      <c r="D37" s="610"/>
      <c r="E37" s="610"/>
      <c r="F37" s="610"/>
      <c r="G37" s="610"/>
      <c r="H37" s="610"/>
      <c r="I37" s="610"/>
      <c r="J37" s="610"/>
      <c r="K37" s="610"/>
      <c r="L37" s="610"/>
      <c r="M37" s="610"/>
      <c r="N37" s="233"/>
      <c r="O37" s="233"/>
      <c r="P37" s="59"/>
    </row>
    <row r="38" spans="1:16" s="68" customFormat="1" ht="31.5" customHeight="1" thickBot="1" x14ac:dyDescent="0.3">
      <c r="A38" s="103"/>
      <c r="B38" s="103"/>
      <c r="C38" s="103"/>
      <c r="D38" s="103"/>
      <c r="E38" s="103"/>
      <c r="F38" s="103"/>
      <c r="G38" s="104"/>
      <c r="H38" s="104"/>
      <c r="I38" s="104"/>
      <c r="J38" s="104"/>
      <c r="K38" s="104"/>
      <c r="L38" s="104"/>
      <c r="M38" s="104"/>
      <c r="N38" s="104"/>
      <c r="O38" s="104"/>
      <c r="P38" s="105"/>
    </row>
    <row r="39" spans="1:16" s="110" customFormat="1" ht="12.75" customHeight="1" x14ac:dyDescent="0.25">
      <c r="A39" s="106"/>
      <c r="B39" s="107"/>
      <c r="C39" s="107"/>
      <c r="D39" s="107"/>
      <c r="E39" s="107"/>
      <c r="F39" s="107"/>
      <c r="G39" s="108"/>
      <c r="H39" s="108"/>
      <c r="I39" s="108"/>
      <c r="J39" s="108"/>
      <c r="K39" s="108"/>
      <c r="L39" s="108"/>
      <c r="M39" s="108"/>
      <c r="N39" s="108"/>
      <c r="O39" s="108"/>
      <c r="P39" s="109"/>
    </row>
    <row r="40" spans="1:16" s="110" customFormat="1" ht="19.5" customHeight="1" x14ac:dyDescent="0.3">
      <c r="A40" s="111"/>
      <c r="B40" s="112" t="s">
        <v>10</v>
      </c>
      <c r="C40" s="320" t="s">
        <v>138</v>
      </c>
      <c r="D40" s="114"/>
      <c r="E40" s="114"/>
      <c r="F40" s="114"/>
      <c r="G40" s="115"/>
      <c r="H40" s="115"/>
      <c r="I40" s="115"/>
      <c r="J40" s="115"/>
      <c r="K40" s="116"/>
      <c r="L40" s="116"/>
      <c r="M40" s="116"/>
      <c r="N40" s="116"/>
      <c r="O40" s="116"/>
      <c r="P40" s="117"/>
    </row>
    <row r="41" spans="1:16" s="110" customFormat="1" ht="11.25" customHeight="1" x14ac:dyDescent="0.3">
      <c r="A41" s="111"/>
      <c r="B41" s="112"/>
      <c r="C41" s="113"/>
      <c r="D41" s="114"/>
      <c r="E41" s="114"/>
      <c r="F41" s="114"/>
      <c r="G41" s="115"/>
      <c r="H41" s="115"/>
      <c r="I41" s="115"/>
      <c r="J41" s="115"/>
      <c r="K41" s="116"/>
      <c r="L41" s="116"/>
      <c r="M41" s="116"/>
      <c r="N41" s="116"/>
      <c r="O41" s="116"/>
      <c r="P41" s="117"/>
    </row>
    <row r="42" spans="1:16" s="110" customFormat="1" ht="52.5" customHeight="1" x14ac:dyDescent="0.25">
      <c r="A42" s="118"/>
      <c r="B42" s="119"/>
      <c r="C42" s="120"/>
      <c r="D42" s="711" t="s">
        <v>141</v>
      </c>
      <c r="E42" s="712"/>
      <c r="F42" s="712"/>
      <c r="G42" s="712"/>
      <c r="H42" s="712"/>
      <c r="I42" s="712"/>
      <c r="J42" s="712"/>
      <c r="K42" s="712"/>
      <c r="L42" s="712"/>
      <c r="M42" s="713"/>
      <c r="N42" s="120"/>
      <c r="O42" s="120"/>
      <c r="P42" s="117"/>
    </row>
    <row r="43" spans="1:16" s="126" customFormat="1" ht="14.25" customHeight="1" thickBot="1" x14ac:dyDescent="0.3">
      <c r="A43" s="121"/>
      <c r="B43" s="114"/>
      <c r="C43" s="114"/>
      <c r="D43" s="114"/>
      <c r="E43" s="114"/>
      <c r="F43" s="114"/>
      <c r="G43" s="122"/>
      <c r="H43" s="122"/>
      <c r="I43" s="123"/>
      <c r="J43" s="123"/>
      <c r="K43" s="124"/>
      <c r="L43" s="124"/>
      <c r="M43" s="124"/>
      <c r="N43" s="124"/>
      <c r="O43" s="124"/>
      <c r="P43" s="125"/>
    </row>
    <row r="44" spans="1:16" s="126" customFormat="1" ht="44.25" customHeight="1" thickBot="1" x14ac:dyDescent="0.3">
      <c r="A44" s="121"/>
      <c r="B44" s="114"/>
      <c r="C44" s="127"/>
      <c r="D44" s="635" t="s">
        <v>21</v>
      </c>
      <c r="E44" s="636"/>
      <c r="F44" s="637"/>
      <c r="G44" s="637"/>
      <c r="H44" s="635" t="s">
        <v>22</v>
      </c>
      <c r="I44" s="636"/>
      <c r="J44" s="637"/>
      <c r="K44" s="637"/>
      <c r="L44" s="640" t="s">
        <v>20</v>
      </c>
      <c r="M44" s="641"/>
      <c r="N44" s="642"/>
      <c r="O44" s="643"/>
      <c r="P44" s="125"/>
    </row>
    <row r="45" spans="1:16" s="126" customFormat="1" ht="114" customHeight="1" thickBot="1" x14ac:dyDescent="0.3">
      <c r="A45" s="128"/>
      <c r="B45" s="644" t="s">
        <v>45</v>
      </c>
      <c r="C45" s="645"/>
      <c r="D45" s="129" t="s">
        <v>47</v>
      </c>
      <c r="E45" s="130" t="s">
        <v>15</v>
      </c>
      <c r="F45" s="130" t="s">
        <v>159</v>
      </c>
      <c r="G45" s="130" t="s">
        <v>160</v>
      </c>
      <c r="H45" s="129" t="s">
        <v>50</v>
      </c>
      <c r="I45" s="130" t="s">
        <v>15</v>
      </c>
      <c r="J45" s="130" t="s">
        <v>159</v>
      </c>
      <c r="K45" s="130" t="s">
        <v>160</v>
      </c>
      <c r="L45" s="132" t="s">
        <v>51</v>
      </c>
      <c r="M45" s="133" t="s">
        <v>15</v>
      </c>
      <c r="N45" s="133" t="s">
        <v>159</v>
      </c>
      <c r="O45" s="131" t="s">
        <v>160</v>
      </c>
      <c r="P45" s="125"/>
    </row>
    <row r="46" spans="1:16" s="126" customFormat="1" ht="27" customHeight="1" x14ac:dyDescent="0.25">
      <c r="A46" s="134"/>
      <c r="B46" s="135" t="s">
        <v>36</v>
      </c>
      <c r="C46" s="136" t="s">
        <v>24</v>
      </c>
      <c r="D46" s="323"/>
      <c r="E46" s="324"/>
      <c r="F46" s="325"/>
      <c r="G46" s="325"/>
      <c r="H46" s="307">
        <f>+H24</f>
        <v>0</v>
      </c>
      <c r="I46" s="308">
        <f t="shared" ref="I46:K46" si="3">+I24</f>
        <v>0</v>
      </c>
      <c r="J46" s="309">
        <f t="shared" si="3"/>
        <v>0</v>
      </c>
      <c r="K46" s="310">
        <f t="shared" si="3"/>
        <v>0</v>
      </c>
      <c r="L46" s="16">
        <f>D46+H46</f>
        <v>0</v>
      </c>
      <c r="M46" s="17">
        <f>E46+I46</f>
        <v>0</v>
      </c>
      <c r="N46" s="18" t="e">
        <f t="shared" ref="N46:N54" si="4">(E46*F46+I46*J46)/M46</f>
        <v>#DIV/0!</v>
      </c>
      <c r="O46" s="19" t="e">
        <f>(E46*G46+I46*K46)/M46</f>
        <v>#DIV/0!</v>
      </c>
      <c r="P46" s="125"/>
    </row>
    <row r="47" spans="1:16" s="126" customFormat="1" ht="27" customHeight="1" x14ac:dyDescent="0.25">
      <c r="A47" s="134"/>
      <c r="B47" s="137" t="s">
        <v>37</v>
      </c>
      <c r="C47" s="138" t="s">
        <v>25</v>
      </c>
      <c r="D47" s="326"/>
      <c r="E47" s="327"/>
      <c r="F47" s="328"/>
      <c r="G47" s="328"/>
      <c r="H47" s="311">
        <f t="shared" ref="H47:K47" si="5">+H25</f>
        <v>0</v>
      </c>
      <c r="I47" s="312">
        <f t="shared" si="5"/>
        <v>0</v>
      </c>
      <c r="J47" s="313">
        <f t="shared" si="5"/>
        <v>0</v>
      </c>
      <c r="K47" s="314">
        <f t="shared" si="5"/>
        <v>0</v>
      </c>
      <c r="L47" s="20">
        <f t="shared" ref="L47:M54" si="6">D47+H47</f>
        <v>0</v>
      </c>
      <c r="M47" s="21">
        <f t="shared" si="6"/>
        <v>0</v>
      </c>
      <c r="N47" s="22" t="e">
        <f>(E47*F47+I47*J47)/M47</f>
        <v>#DIV/0!</v>
      </c>
      <c r="O47" s="23" t="e">
        <f>(E47*G47+I47*K47)/M47</f>
        <v>#DIV/0!</v>
      </c>
      <c r="P47" s="125"/>
    </row>
    <row r="48" spans="1:16" s="126" customFormat="1" ht="27" customHeight="1" x14ac:dyDescent="0.25">
      <c r="A48" s="134"/>
      <c r="B48" s="139" t="s">
        <v>38</v>
      </c>
      <c r="C48" s="138" t="s">
        <v>26</v>
      </c>
      <c r="D48" s="326"/>
      <c r="E48" s="327"/>
      <c r="F48" s="328"/>
      <c r="G48" s="328"/>
      <c r="H48" s="311">
        <f t="shared" ref="H48:K48" si="7">+H26</f>
        <v>0</v>
      </c>
      <c r="I48" s="312">
        <f t="shared" si="7"/>
        <v>0</v>
      </c>
      <c r="J48" s="313">
        <f t="shared" si="7"/>
        <v>0</v>
      </c>
      <c r="K48" s="314">
        <f t="shared" si="7"/>
        <v>0</v>
      </c>
      <c r="L48" s="20">
        <f t="shared" si="6"/>
        <v>0</v>
      </c>
      <c r="M48" s="21">
        <f t="shared" si="6"/>
        <v>0</v>
      </c>
      <c r="N48" s="22" t="e">
        <f t="shared" si="4"/>
        <v>#DIV/0!</v>
      </c>
      <c r="O48" s="23" t="e">
        <f t="shared" ref="O48:O54" si="8">(E48*G48+I48*K48)/M48</f>
        <v>#DIV/0!</v>
      </c>
      <c r="P48" s="125"/>
    </row>
    <row r="49" spans="1:16" s="126" customFormat="1" ht="27" customHeight="1" x14ac:dyDescent="0.25">
      <c r="A49" s="134"/>
      <c r="B49" s="139" t="s">
        <v>39</v>
      </c>
      <c r="C49" s="138" t="s">
        <v>27</v>
      </c>
      <c r="D49" s="326"/>
      <c r="E49" s="327"/>
      <c r="F49" s="328"/>
      <c r="G49" s="328"/>
      <c r="H49" s="311">
        <f t="shared" ref="H49:K49" si="9">+H27</f>
        <v>0</v>
      </c>
      <c r="I49" s="312">
        <f t="shared" si="9"/>
        <v>0</v>
      </c>
      <c r="J49" s="313">
        <f t="shared" si="9"/>
        <v>0</v>
      </c>
      <c r="K49" s="314">
        <f t="shared" si="9"/>
        <v>0</v>
      </c>
      <c r="L49" s="20">
        <f t="shared" si="6"/>
        <v>0</v>
      </c>
      <c r="M49" s="21">
        <f t="shared" si="6"/>
        <v>0</v>
      </c>
      <c r="N49" s="22" t="e">
        <f t="shared" si="4"/>
        <v>#DIV/0!</v>
      </c>
      <c r="O49" s="23" t="e">
        <f t="shared" si="8"/>
        <v>#DIV/0!</v>
      </c>
      <c r="P49" s="125"/>
    </row>
    <row r="50" spans="1:16" s="126" customFormat="1" ht="27" customHeight="1" x14ac:dyDescent="0.25">
      <c r="A50" s="134"/>
      <c r="B50" s="140" t="s">
        <v>40</v>
      </c>
      <c r="C50" s="138" t="s">
        <v>28</v>
      </c>
      <c r="D50" s="326"/>
      <c r="E50" s="327"/>
      <c r="F50" s="328"/>
      <c r="G50" s="328"/>
      <c r="H50" s="311">
        <f t="shared" ref="H50:K50" si="10">+H28</f>
        <v>0</v>
      </c>
      <c r="I50" s="312">
        <f t="shared" si="10"/>
        <v>0</v>
      </c>
      <c r="J50" s="313">
        <f t="shared" si="10"/>
        <v>0</v>
      </c>
      <c r="K50" s="314">
        <f t="shared" si="10"/>
        <v>0</v>
      </c>
      <c r="L50" s="20">
        <f t="shared" si="6"/>
        <v>0</v>
      </c>
      <c r="M50" s="21">
        <f t="shared" si="6"/>
        <v>0</v>
      </c>
      <c r="N50" s="22" t="e">
        <f t="shared" si="4"/>
        <v>#DIV/0!</v>
      </c>
      <c r="O50" s="23" t="e">
        <f t="shared" si="8"/>
        <v>#DIV/0!</v>
      </c>
      <c r="P50" s="125"/>
    </row>
    <row r="51" spans="1:16" s="126" customFormat="1" ht="27" customHeight="1" x14ac:dyDescent="0.25">
      <c r="A51" s="134"/>
      <c r="B51" s="137" t="s">
        <v>41</v>
      </c>
      <c r="C51" s="138" t="s">
        <v>29</v>
      </c>
      <c r="D51" s="326"/>
      <c r="E51" s="327"/>
      <c r="F51" s="328"/>
      <c r="G51" s="328"/>
      <c r="H51" s="311">
        <f t="shared" ref="H51:K51" si="11">+H29</f>
        <v>0</v>
      </c>
      <c r="I51" s="312">
        <f t="shared" si="11"/>
        <v>0</v>
      </c>
      <c r="J51" s="313">
        <f t="shared" si="11"/>
        <v>0</v>
      </c>
      <c r="K51" s="314">
        <f t="shared" si="11"/>
        <v>0</v>
      </c>
      <c r="L51" s="20">
        <f t="shared" si="6"/>
        <v>0</v>
      </c>
      <c r="M51" s="21">
        <f t="shared" si="6"/>
        <v>0</v>
      </c>
      <c r="N51" s="22" t="e">
        <f t="shared" si="4"/>
        <v>#DIV/0!</v>
      </c>
      <c r="O51" s="23" t="e">
        <f t="shared" si="8"/>
        <v>#DIV/0!</v>
      </c>
      <c r="P51" s="125"/>
    </row>
    <row r="52" spans="1:16" s="126" customFormat="1" ht="27" customHeight="1" x14ac:dyDescent="0.25">
      <c r="A52" s="134"/>
      <c r="B52" s="137" t="s">
        <v>42</v>
      </c>
      <c r="C52" s="138" t="s">
        <v>30</v>
      </c>
      <c r="D52" s="326"/>
      <c r="E52" s="327"/>
      <c r="F52" s="328"/>
      <c r="G52" s="328"/>
      <c r="H52" s="311">
        <f t="shared" ref="H52:K52" si="12">+H30</f>
        <v>0</v>
      </c>
      <c r="I52" s="312">
        <f t="shared" si="12"/>
        <v>0</v>
      </c>
      <c r="J52" s="313">
        <f t="shared" si="12"/>
        <v>0</v>
      </c>
      <c r="K52" s="314">
        <f t="shared" si="12"/>
        <v>0</v>
      </c>
      <c r="L52" s="20">
        <f t="shared" si="6"/>
        <v>0</v>
      </c>
      <c r="M52" s="21">
        <f t="shared" si="6"/>
        <v>0</v>
      </c>
      <c r="N52" s="22" t="e">
        <f t="shared" si="4"/>
        <v>#DIV/0!</v>
      </c>
      <c r="O52" s="23" t="e">
        <f t="shared" si="8"/>
        <v>#DIV/0!</v>
      </c>
      <c r="P52" s="125"/>
    </row>
    <row r="53" spans="1:16" s="126" customFormat="1" ht="27.75" customHeight="1" x14ac:dyDescent="0.25">
      <c r="A53" s="134"/>
      <c r="B53" s="137" t="s">
        <v>43</v>
      </c>
      <c r="C53" s="138" t="s">
        <v>31</v>
      </c>
      <c r="D53" s="326"/>
      <c r="E53" s="327"/>
      <c r="F53" s="328"/>
      <c r="G53" s="328"/>
      <c r="H53" s="311">
        <f t="shared" ref="H53:K53" si="13">+H31</f>
        <v>0</v>
      </c>
      <c r="I53" s="312">
        <f t="shared" si="13"/>
        <v>0</v>
      </c>
      <c r="J53" s="313">
        <f>+J31</f>
        <v>0</v>
      </c>
      <c r="K53" s="314">
        <f t="shared" si="13"/>
        <v>0</v>
      </c>
      <c r="L53" s="20">
        <f t="shared" si="6"/>
        <v>0</v>
      </c>
      <c r="M53" s="21">
        <f t="shared" si="6"/>
        <v>0</v>
      </c>
      <c r="N53" s="22" t="e">
        <f t="shared" si="4"/>
        <v>#DIV/0!</v>
      </c>
      <c r="O53" s="23" t="e">
        <f t="shared" si="8"/>
        <v>#DIV/0!</v>
      </c>
      <c r="P53" s="125"/>
    </row>
    <row r="54" spans="1:16" s="126" customFormat="1" ht="27" customHeight="1" thickBot="1" x14ac:dyDescent="0.3">
      <c r="A54" s="134"/>
      <c r="B54" s="141" t="s">
        <v>44</v>
      </c>
      <c r="C54" s="142" t="s">
        <v>32</v>
      </c>
      <c r="D54" s="329"/>
      <c r="E54" s="330"/>
      <c r="F54" s="331"/>
      <c r="G54" s="331"/>
      <c r="H54" s="315">
        <f t="shared" ref="H54:K54" si="14">+H32</f>
        <v>0</v>
      </c>
      <c r="I54" s="316">
        <f t="shared" si="14"/>
        <v>0</v>
      </c>
      <c r="J54" s="317">
        <f t="shared" si="14"/>
        <v>0</v>
      </c>
      <c r="K54" s="318">
        <f t="shared" si="14"/>
        <v>0</v>
      </c>
      <c r="L54" s="24">
        <f t="shared" si="6"/>
        <v>0</v>
      </c>
      <c r="M54" s="25">
        <f t="shared" si="6"/>
        <v>0</v>
      </c>
      <c r="N54" s="26" t="e">
        <f t="shared" si="4"/>
        <v>#DIV/0!</v>
      </c>
      <c r="O54" s="27" t="e">
        <f t="shared" si="8"/>
        <v>#DIV/0!</v>
      </c>
      <c r="P54" s="125"/>
    </row>
    <row r="55" spans="1:16" s="126" customFormat="1" ht="30.75" customHeight="1" thickTop="1" thickBot="1" x14ac:dyDescent="0.3">
      <c r="A55" s="143"/>
      <c r="B55" s="144"/>
      <c r="C55" s="145" t="s">
        <v>12</v>
      </c>
      <c r="D55" s="28">
        <f>SUM(D46:D54)</f>
        <v>0</v>
      </c>
      <c r="E55" s="29">
        <f>SUM(E46:E54)</f>
        <v>0</v>
      </c>
      <c r="F55" s="30">
        <f>IFERROR((E46*F46+E47*F47+E48*F48+E49*F49+E50*F50+E51*F51+E52*F52+E53*F53+E54*F54)/E55,0)</f>
        <v>0</v>
      </c>
      <c r="G55" s="31">
        <f>IFERROR((E46*G46+E47*G47+E48*G48+E49*G49+E50*G50+E51*G51+E52*G52+E53*G53+E54*G54)/E55,0)</f>
        <v>0</v>
      </c>
      <c r="H55" s="28">
        <f>SUM(H46:H54)</f>
        <v>0</v>
      </c>
      <c r="I55" s="29">
        <f>SUM(I46:I54)</f>
        <v>0</v>
      </c>
      <c r="J55" s="30">
        <f>IFERROR((I46*J46+I47*J47+I48*J48+I49*J49+I50*J50+I51*J51+I52*J52+I53*J53+I54*J54)/I55,0)</f>
        <v>0</v>
      </c>
      <c r="K55" s="31">
        <f>IFERROR((I46*K46+I47*K47+I48*K48+I49*K49+I50*K50+I51*K51+I52*K52+I53*K53+I54*K54)/I55,0)</f>
        <v>0</v>
      </c>
      <c r="L55" s="28">
        <f>SUM(L46:L54)</f>
        <v>0</v>
      </c>
      <c r="M55" s="29">
        <f>SUM(M46:M54)</f>
        <v>0</v>
      </c>
      <c r="N55" s="30">
        <f>IFERROR(((E46*F46+E47*F47+E48*F48+E49*F49+E50*F50+E51*F51+E52*F52+E53*F53+E54*F54)+(I46*J46+I47*J47+I48*J48+I49*J49+I50*J50+I51*J51+I52*J52+I53*J53+I54*J54))/M55,0)</f>
        <v>0</v>
      </c>
      <c r="O55" s="31">
        <f>IFERROR(((E46*G46+E47*G47+E48*G48+E49*G49+E50*G50+E51*G51+E52*G52+E53*G53+E54*G54)+(I46*K46+I47*K47+I48*K48+I49*K49+I50*K50+I51*K51+I52*K52+I53*K53+I54*K54))/M55,0)</f>
        <v>0</v>
      </c>
      <c r="P55" s="125"/>
    </row>
    <row r="56" spans="1:16" s="110" customFormat="1" ht="43.5" customHeight="1" thickBot="1" x14ac:dyDescent="0.3">
      <c r="A56" s="146"/>
      <c r="B56" s="646" t="s">
        <v>156</v>
      </c>
      <c r="C56" s="646"/>
      <c r="D56" s="646"/>
      <c r="E56" s="646"/>
      <c r="F56" s="646"/>
      <c r="G56" s="646"/>
      <c r="H56" s="646"/>
      <c r="I56" s="646"/>
      <c r="J56" s="646"/>
      <c r="K56" s="646"/>
      <c r="L56" s="646"/>
      <c r="M56" s="646"/>
      <c r="N56" s="646"/>
      <c r="O56" s="646"/>
      <c r="P56" s="147"/>
    </row>
    <row r="57" spans="1:16" ht="12.65" hidden="1" customHeight="1" thickBot="1" x14ac:dyDescent="0.3">
      <c r="B57" s="3"/>
      <c r="C57" s="3"/>
      <c r="D57" s="3"/>
      <c r="E57" s="3"/>
      <c r="F57" s="3"/>
      <c r="G57" s="3"/>
      <c r="H57" s="3"/>
      <c r="I57" s="3"/>
      <c r="J57" s="3"/>
      <c r="K57" s="3"/>
      <c r="L57" s="3"/>
      <c r="M57" s="3"/>
      <c r="N57" s="3"/>
      <c r="O57" s="3"/>
      <c r="P57" s="3"/>
    </row>
    <row r="58" spans="1:16" ht="22.5" hidden="1" customHeight="1" thickBot="1" x14ac:dyDescent="0.3">
      <c r="A58" s="3"/>
      <c r="B58" s="3"/>
      <c r="C58" s="3"/>
      <c r="D58" s="3"/>
      <c r="E58" s="3"/>
      <c r="F58" s="3"/>
      <c r="G58" s="3"/>
      <c r="H58" s="3"/>
      <c r="I58" s="3"/>
      <c r="J58" s="3"/>
      <c r="K58" s="3"/>
      <c r="L58" s="3"/>
      <c r="M58" s="3"/>
      <c r="N58" s="3"/>
      <c r="O58" s="3"/>
      <c r="P58" s="3"/>
    </row>
    <row r="59" spans="1:16" ht="9" hidden="1" customHeight="1" x14ac:dyDescent="0.25">
      <c r="A59" s="148"/>
      <c r="B59" s="149"/>
      <c r="C59" s="149"/>
      <c r="D59" s="149"/>
      <c r="E59" s="149"/>
      <c r="F59" s="149"/>
      <c r="G59" s="150"/>
      <c r="H59" s="150"/>
      <c r="I59" s="150"/>
      <c r="J59" s="150"/>
      <c r="K59" s="150"/>
      <c r="L59" s="150"/>
      <c r="M59" s="150"/>
      <c r="N59" s="150"/>
      <c r="O59" s="150"/>
      <c r="P59" s="151"/>
    </row>
    <row r="60" spans="1:16" ht="15.75" hidden="1" customHeight="1" x14ac:dyDescent="0.25">
      <c r="A60" s="152"/>
      <c r="B60" s="153" t="s">
        <v>11</v>
      </c>
      <c r="C60" s="154" t="s">
        <v>85</v>
      </c>
      <c r="D60" s="226"/>
      <c r="E60" s="226"/>
      <c r="F60" s="226"/>
      <c r="G60" s="74"/>
      <c r="H60" s="74"/>
      <c r="I60" s="74"/>
      <c r="J60" s="74"/>
      <c r="K60" s="155"/>
      <c r="L60" s="155"/>
      <c r="M60" s="155"/>
      <c r="N60" s="155"/>
      <c r="O60" s="155"/>
      <c r="P60" s="156"/>
    </row>
    <row r="61" spans="1:16" s="68" customFormat="1" ht="11.25" hidden="1" customHeight="1" thickBot="1" x14ac:dyDescent="0.3">
      <c r="A61" s="77"/>
      <c r="B61" s="226"/>
      <c r="C61" s="226"/>
      <c r="D61" s="226"/>
      <c r="E61" s="226"/>
      <c r="F61" s="226"/>
      <c r="G61" s="78"/>
      <c r="H61" s="78"/>
      <c r="I61" s="79"/>
      <c r="J61" s="79"/>
      <c r="K61" s="80"/>
      <c r="L61" s="80"/>
      <c r="M61" s="80"/>
      <c r="N61" s="80"/>
      <c r="O61" s="80"/>
      <c r="P61" s="157"/>
    </row>
    <row r="62" spans="1:16" s="68" customFormat="1" ht="45.75" hidden="1" customHeight="1" thickBot="1" x14ac:dyDescent="0.3">
      <c r="A62" s="77"/>
      <c r="B62" s="226"/>
      <c r="C62" s="226"/>
      <c r="D62" s="652" t="s">
        <v>118</v>
      </c>
      <c r="E62" s="653"/>
      <c r="F62" s="653"/>
      <c r="G62" s="654"/>
      <c r="H62" s="655" t="s">
        <v>84</v>
      </c>
      <c r="I62" s="656"/>
      <c r="J62" s="656"/>
      <c r="K62" s="657"/>
      <c r="L62" s="497" t="s">
        <v>19</v>
      </c>
      <c r="M62" s="498"/>
      <c r="N62" s="498"/>
      <c r="O62" s="499"/>
      <c r="P62" s="157"/>
    </row>
    <row r="63" spans="1:16" s="68" customFormat="1" ht="79.5" hidden="1" customHeight="1" thickBot="1" x14ac:dyDescent="0.3">
      <c r="A63" s="83"/>
      <c r="B63" s="500" t="s">
        <v>45</v>
      </c>
      <c r="C63" s="501"/>
      <c r="D63" s="231" t="s">
        <v>47</v>
      </c>
      <c r="E63" s="232" t="s">
        <v>15</v>
      </c>
      <c r="F63" s="502" t="s">
        <v>143</v>
      </c>
      <c r="G63" s="501"/>
      <c r="H63" s="231" t="s">
        <v>47</v>
      </c>
      <c r="I63" s="232" t="s">
        <v>15</v>
      </c>
      <c r="J63" s="502" t="s">
        <v>143</v>
      </c>
      <c r="K63" s="501"/>
      <c r="L63" s="231" t="s">
        <v>48</v>
      </c>
      <c r="M63" s="232" t="s">
        <v>49</v>
      </c>
      <c r="N63" s="502" t="s">
        <v>143</v>
      </c>
      <c r="O63" s="501"/>
      <c r="P63" s="157"/>
    </row>
    <row r="64" spans="1:16" s="68" customFormat="1" ht="27" hidden="1" customHeight="1" x14ac:dyDescent="0.25">
      <c r="A64" s="88"/>
      <c r="B64" s="158" t="s">
        <v>33</v>
      </c>
      <c r="C64" s="90" t="s">
        <v>17</v>
      </c>
      <c r="D64" s="246"/>
      <c r="E64" s="247"/>
      <c r="F64" s="503"/>
      <c r="G64" s="504"/>
      <c r="H64" s="246"/>
      <c r="I64" s="247"/>
      <c r="J64" s="503"/>
      <c r="K64" s="504"/>
      <c r="L64" s="41">
        <f>D64+H64</f>
        <v>0</v>
      </c>
      <c r="M64" s="39">
        <f>E64+I64</f>
        <v>0</v>
      </c>
      <c r="N64" s="388" t="e">
        <f t="shared" ref="N64:O66" si="15">(E64*F64+I64*J64)/M64</f>
        <v>#DIV/0!</v>
      </c>
      <c r="O64" s="389" t="e">
        <f t="shared" si="15"/>
        <v>#DIV/0!</v>
      </c>
      <c r="P64" s="157"/>
    </row>
    <row r="65" spans="1:16" s="68" customFormat="1" ht="27" hidden="1" customHeight="1" x14ac:dyDescent="0.25">
      <c r="A65" s="88"/>
      <c r="B65" s="94" t="s">
        <v>34</v>
      </c>
      <c r="C65" s="92" t="s">
        <v>23</v>
      </c>
      <c r="D65" s="238"/>
      <c r="E65" s="239"/>
      <c r="F65" s="505"/>
      <c r="G65" s="506"/>
      <c r="H65" s="238"/>
      <c r="I65" s="239"/>
      <c r="J65" s="505"/>
      <c r="K65" s="506"/>
      <c r="L65" s="43">
        <f t="shared" ref="L65:M66" si="16">D65+H65</f>
        <v>0</v>
      </c>
      <c r="M65" s="44">
        <f t="shared" si="16"/>
        <v>0</v>
      </c>
      <c r="N65" s="509" t="e">
        <f t="shared" si="15"/>
        <v>#DIV/0!</v>
      </c>
      <c r="O65" s="510" t="e">
        <f t="shared" si="15"/>
        <v>#DIV/0!</v>
      </c>
      <c r="P65" s="157"/>
    </row>
    <row r="66" spans="1:16" s="68" customFormat="1" ht="27" hidden="1" customHeight="1" thickBot="1" x14ac:dyDescent="0.3">
      <c r="A66" s="88"/>
      <c r="B66" s="95" t="s">
        <v>35</v>
      </c>
      <c r="C66" s="96" t="s">
        <v>18</v>
      </c>
      <c r="D66" s="242"/>
      <c r="E66" s="243"/>
      <c r="F66" s="507"/>
      <c r="G66" s="508"/>
      <c r="H66" s="242"/>
      <c r="I66" s="243"/>
      <c r="J66" s="507"/>
      <c r="K66" s="508"/>
      <c r="L66" s="42">
        <f t="shared" si="16"/>
        <v>0</v>
      </c>
      <c r="M66" s="40">
        <f t="shared" si="16"/>
        <v>0</v>
      </c>
      <c r="N66" s="511" t="e">
        <f t="shared" si="15"/>
        <v>#DIV/0!</v>
      </c>
      <c r="O66" s="512" t="e">
        <f t="shared" si="15"/>
        <v>#DIV/0!</v>
      </c>
      <c r="P66" s="157"/>
    </row>
    <row r="67" spans="1:16" s="64" customFormat="1" ht="30.75" hidden="1" customHeight="1" thickTop="1" thickBot="1" x14ac:dyDescent="0.3">
      <c r="A67" s="227"/>
      <c r="B67" s="58"/>
      <c r="C67" s="98" t="s">
        <v>12</v>
      </c>
      <c r="D67" s="229">
        <f>SUM(D64:D66)</f>
        <v>0</v>
      </c>
      <c r="E67" s="228">
        <f>SUM(E64:E66)</f>
        <v>0</v>
      </c>
      <c r="F67" s="518">
        <f>IFERROR((E64*F64+E65*F65+E66*F66)/E67,0)</f>
        <v>0</v>
      </c>
      <c r="G67" s="519"/>
      <c r="H67" s="229">
        <f>SUM(H64:H66)</f>
        <v>0</v>
      </c>
      <c r="I67" s="228">
        <f>SUM(I64:I66)</f>
        <v>0</v>
      </c>
      <c r="J67" s="518">
        <f>IFERROR((I64*J64+I65*J65+I66*J66)/I67,0)</f>
        <v>0</v>
      </c>
      <c r="K67" s="519"/>
      <c r="L67" s="229">
        <f>SUM(L64:L66)</f>
        <v>0</v>
      </c>
      <c r="M67" s="228">
        <f>SUM(M64:M66)</f>
        <v>0</v>
      </c>
      <c r="N67" s="518">
        <f>IFERROR((E64*F64+E65*F65+E66*F66+I64*J64+I65*J65+I66*J66)/M67,0)</f>
        <v>0</v>
      </c>
      <c r="O67" s="519"/>
      <c r="P67" s="81"/>
    </row>
    <row r="68" spans="1:16" s="64" customFormat="1" ht="30" hidden="1" customHeight="1" x14ac:dyDescent="0.3">
      <c r="A68" s="227"/>
      <c r="B68" s="671" t="s">
        <v>144</v>
      </c>
      <c r="C68" s="671"/>
      <c r="D68" s="671"/>
      <c r="E68" s="671"/>
      <c r="F68" s="671"/>
      <c r="G68" s="671"/>
      <c r="H68" s="671"/>
      <c r="I68" s="671"/>
      <c r="J68" s="671"/>
      <c r="K68" s="671"/>
      <c r="L68" s="671"/>
      <c r="M68" s="671"/>
      <c r="N68" s="671"/>
      <c r="O68" s="671"/>
      <c r="P68" s="81"/>
    </row>
    <row r="69" spans="1:16" ht="15" hidden="1" customHeight="1" thickBot="1" x14ac:dyDescent="0.3">
      <c r="A69" s="159"/>
      <c r="B69" s="160"/>
      <c r="C69" s="160"/>
      <c r="D69" s="160"/>
      <c r="E69" s="160"/>
      <c r="F69" s="160"/>
      <c r="G69" s="161"/>
      <c r="H69" s="161"/>
      <c r="I69" s="161"/>
      <c r="J69" s="161"/>
      <c r="K69" s="161"/>
      <c r="L69" s="161"/>
      <c r="M69" s="161"/>
      <c r="N69" s="161"/>
      <c r="O69" s="161"/>
      <c r="P69" s="162"/>
    </row>
    <row r="70" spans="1:16" s="68" customFormat="1" ht="27.75" hidden="1" customHeight="1" thickBot="1" x14ac:dyDescent="0.3">
      <c r="A70" s="163"/>
      <c r="B70" s="163"/>
      <c r="C70" s="163"/>
      <c r="D70" s="163"/>
      <c r="E70" s="163"/>
      <c r="F70" s="163"/>
      <c r="G70" s="164"/>
      <c r="H70" s="164"/>
      <c r="I70" s="165"/>
      <c r="J70" s="165"/>
      <c r="K70" s="164"/>
      <c r="L70" s="164"/>
      <c r="M70" s="164"/>
      <c r="N70" s="164"/>
      <c r="O70" s="164"/>
      <c r="P70" s="164"/>
    </row>
    <row r="71" spans="1:16" ht="9" hidden="1" customHeight="1" x14ac:dyDescent="0.25">
      <c r="A71" s="166"/>
      <c r="B71" s="167"/>
      <c r="C71" s="167"/>
      <c r="D71" s="167"/>
      <c r="E71" s="167"/>
      <c r="F71" s="167"/>
      <c r="G71" s="168"/>
      <c r="H71" s="168"/>
      <c r="I71" s="168"/>
      <c r="J71" s="168"/>
      <c r="K71" s="168"/>
      <c r="L71" s="168"/>
      <c r="M71" s="168"/>
      <c r="N71" s="168"/>
      <c r="O71" s="168"/>
      <c r="P71" s="169"/>
    </row>
    <row r="72" spans="1:16" ht="16.5" hidden="1" customHeight="1" x14ac:dyDescent="0.25">
      <c r="A72" s="170"/>
      <c r="B72" s="153" t="s">
        <v>16</v>
      </c>
      <c r="C72" s="154" t="s">
        <v>72</v>
      </c>
      <c r="D72" s="226"/>
      <c r="E72" s="226"/>
      <c r="F72" s="226"/>
      <c r="G72" s="74"/>
      <c r="H72" s="74"/>
      <c r="I72" s="74"/>
      <c r="J72" s="74"/>
      <c r="K72" s="75"/>
      <c r="L72" s="75"/>
      <c r="M72" s="75"/>
      <c r="N72" s="75"/>
      <c r="O72" s="75"/>
      <c r="P72" s="171"/>
    </row>
    <row r="73" spans="1:16" s="68" customFormat="1" ht="7.5" hidden="1" customHeight="1" thickBot="1" x14ac:dyDescent="0.3">
      <c r="A73" s="172"/>
      <c r="B73" s="226"/>
      <c r="C73" s="226"/>
      <c r="D73" s="226"/>
      <c r="E73" s="226"/>
      <c r="F73" s="226"/>
      <c r="G73" s="78"/>
      <c r="H73" s="78"/>
      <c r="I73" s="79"/>
      <c r="J73" s="79"/>
      <c r="K73" s="80"/>
      <c r="L73" s="80"/>
      <c r="M73" s="80"/>
      <c r="N73" s="80"/>
      <c r="O73" s="80"/>
      <c r="P73" s="173"/>
    </row>
    <row r="74" spans="1:16" s="68" customFormat="1" ht="46.5" hidden="1" customHeight="1" thickBot="1" x14ac:dyDescent="0.3">
      <c r="A74" s="174"/>
      <c r="B74" s="74"/>
      <c r="C74" s="74"/>
      <c r="D74" s="74"/>
      <c r="E74" s="74"/>
      <c r="F74" s="74"/>
      <c r="G74" s="74"/>
      <c r="H74" s="648" t="s">
        <v>48</v>
      </c>
      <c r="I74" s="649"/>
      <c r="J74" s="649" t="s">
        <v>49</v>
      </c>
      <c r="K74" s="649"/>
      <c r="L74" s="649" t="s">
        <v>145</v>
      </c>
      <c r="M74" s="649"/>
      <c r="N74" s="649" t="s">
        <v>146</v>
      </c>
      <c r="O74" s="670"/>
      <c r="P74" s="173"/>
    </row>
    <row r="75" spans="1:16" s="64" customFormat="1" ht="29.25" hidden="1" customHeight="1" thickTop="1" thickBot="1" x14ac:dyDescent="0.3">
      <c r="A75" s="175"/>
      <c r="B75" s="74"/>
      <c r="C75" s="74"/>
      <c r="D75" s="74"/>
      <c r="E75" s="74"/>
      <c r="F75" s="74"/>
      <c r="G75" s="74"/>
      <c r="H75" s="650">
        <f>L33+L67</f>
        <v>0</v>
      </c>
      <c r="I75" s="647"/>
      <c r="J75" s="647">
        <f>M33+M67</f>
        <v>0</v>
      </c>
      <c r="K75" s="647"/>
      <c r="L75" s="668">
        <f>IFERROR((M33*N33+M67*N67)/J75,0)</f>
        <v>0</v>
      </c>
      <c r="M75" s="668"/>
      <c r="N75" s="668">
        <f>IFERROR((M33*O33+M67*N67)/J75,0)</f>
        <v>0</v>
      </c>
      <c r="O75" s="669"/>
      <c r="P75" s="173"/>
    </row>
    <row r="76" spans="1:16" ht="15" hidden="1" customHeight="1" thickBot="1" x14ac:dyDescent="0.3">
      <c r="A76" s="176"/>
      <c r="B76" s="177"/>
      <c r="C76" s="177"/>
      <c r="D76" s="177"/>
      <c r="E76" s="177"/>
      <c r="F76" s="177"/>
      <c r="G76" s="178"/>
      <c r="H76" s="178"/>
      <c r="I76" s="178"/>
      <c r="J76" s="178"/>
      <c r="K76" s="178"/>
      <c r="L76" s="178"/>
      <c r="M76" s="178"/>
      <c r="N76" s="178"/>
      <c r="O76" s="178"/>
      <c r="P76" s="179"/>
    </row>
    <row r="77" spans="1:16" ht="27.75" hidden="1" customHeight="1" thickBot="1" x14ac:dyDescent="0.3">
      <c r="A77" s="180"/>
      <c r="B77" s="180"/>
      <c r="C77" s="180"/>
      <c r="D77" s="180"/>
      <c r="E77" s="180"/>
      <c r="F77" s="180"/>
      <c r="G77" s="181"/>
      <c r="H77" s="181"/>
      <c r="I77" s="181"/>
      <c r="J77" s="181"/>
      <c r="K77" s="181"/>
      <c r="L77" s="181"/>
      <c r="M77" s="181"/>
      <c r="N77" s="181"/>
      <c r="O77" s="181"/>
      <c r="P77" s="182"/>
    </row>
    <row r="78" spans="1:16" s="68" customFormat="1" ht="9.75" hidden="1" customHeight="1" x14ac:dyDescent="0.25">
      <c r="A78" s="183"/>
      <c r="B78" s="220"/>
      <c r="C78" s="220"/>
      <c r="D78" s="220"/>
      <c r="E78" s="220"/>
      <c r="F78" s="220"/>
      <c r="G78" s="184"/>
      <c r="H78" s="184"/>
      <c r="I78" s="185"/>
      <c r="J78" s="185"/>
      <c r="K78" s="184"/>
      <c r="L78" s="184"/>
      <c r="M78" s="184"/>
      <c r="N78" s="184"/>
      <c r="O78" s="184"/>
      <c r="P78" s="186"/>
    </row>
    <row r="79" spans="1:16" s="68" customFormat="1" ht="18" hidden="1" customHeight="1" x14ac:dyDescent="0.25">
      <c r="A79" s="187"/>
      <c r="B79" s="153" t="s">
        <v>54</v>
      </c>
      <c r="C79" s="154" t="s">
        <v>91</v>
      </c>
      <c r="D79" s="226"/>
      <c r="E79" s="226"/>
      <c r="F79" s="226"/>
      <c r="G79" s="74"/>
      <c r="H79" s="74"/>
      <c r="I79" s="188"/>
      <c r="J79" s="188"/>
      <c r="K79" s="189"/>
      <c r="L79" s="189"/>
      <c r="M79" s="189"/>
      <c r="N79" s="189"/>
      <c r="O79" s="189"/>
      <c r="P79" s="81"/>
    </row>
    <row r="80" spans="1:16" s="68" customFormat="1" ht="4.5" hidden="1" customHeight="1" thickBot="1" x14ac:dyDescent="0.3">
      <c r="A80" s="172"/>
      <c r="B80" s="226"/>
      <c r="C80" s="226"/>
      <c r="D80" s="226"/>
      <c r="E80" s="226"/>
      <c r="F80" s="226"/>
      <c r="G80" s="78"/>
      <c r="H80" s="78"/>
      <c r="I80" s="79"/>
      <c r="J80" s="79"/>
      <c r="K80" s="80"/>
      <c r="L80" s="80"/>
      <c r="M80" s="80"/>
      <c r="N80" s="80"/>
      <c r="O80" s="80"/>
      <c r="P80" s="173"/>
    </row>
    <row r="81" spans="1:18" s="68" customFormat="1" ht="27.75" hidden="1" customHeight="1" x14ac:dyDescent="0.25">
      <c r="A81" s="77"/>
      <c r="B81" s="226"/>
      <c r="C81" s="226"/>
      <c r="D81" s="189"/>
      <c r="E81" s="189"/>
      <c r="F81" s="226"/>
      <c r="G81" s="226"/>
      <c r="H81" s="392" t="s">
        <v>101</v>
      </c>
      <c r="I81" s="393"/>
      <c r="J81" s="393"/>
      <c r="K81" s="393"/>
      <c r="L81" s="392" t="s">
        <v>104</v>
      </c>
      <c r="M81" s="393"/>
      <c r="N81" s="393"/>
      <c r="O81" s="394"/>
      <c r="P81" s="81"/>
      <c r="Q81" s="1"/>
      <c r="R81" s="1"/>
    </row>
    <row r="82" spans="1:18" s="68" customFormat="1" ht="30.75" hidden="1" customHeight="1" thickBot="1" x14ac:dyDescent="0.3">
      <c r="A82" s="77"/>
      <c r="B82" s="226"/>
      <c r="C82" s="226"/>
      <c r="D82" s="189"/>
      <c r="E82" s="189"/>
      <c r="F82" s="226"/>
      <c r="G82" s="226"/>
      <c r="H82" s="398" t="s">
        <v>102</v>
      </c>
      <c r="I82" s="399"/>
      <c r="J82" s="413" t="s">
        <v>103</v>
      </c>
      <c r="K82" s="399"/>
      <c r="L82" s="398" t="s">
        <v>105</v>
      </c>
      <c r="M82" s="399"/>
      <c r="N82" s="638" t="s">
        <v>106</v>
      </c>
      <c r="O82" s="639"/>
      <c r="P82" s="81"/>
      <c r="Q82" s="1"/>
      <c r="R82" s="1"/>
    </row>
    <row r="83" spans="1:18" s="68" customFormat="1" ht="27" hidden="1" customHeight="1" thickBot="1" x14ac:dyDescent="0.3">
      <c r="A83" s="190"/>
      <c r="B83" s="55"/>
      <c r="C83" s="284" t="s">
        <v>147</v>
      </c>
      <c r="D83" s="285"/>
      <c r="E83" s="285"/>
      <c r="F83" s="285"/>
      <c r="G83" s="285"/>
      <c r="H83" s="400">
        <f>+F67</f>
        <v>0</v>
      </c>
      <c r="I83" s="401"/>
      <c r="J83" s="414">
        <f>+J67</f>
        <v>0</v>
      </c>
      <c r="K83" s="401"/>
      <c r="L83" s="400">
        <f>+F33</f>
        <v>0</v>
      </c>
      <c r="M83" s="401"/>
      <c r="N83" s="414">
        <f>+J33</f>
        <v>0</v>
      </c>
      <c r="O83" s="496"/>
      <c r="P83" s="81"/>
      <c r="Q83" s="266"/>
      <c r="R83" s="1"/>
    </row>
    <row r="84" spans="1:18" s="68" customFormat="1" ht="27" hidden="1" customHeight="1" thickTop="1" x14ac:dyDescent="0.25">
      <c r="A84" s="190"/>
      <c r="B84" s="55"/>
      <c r="C84" s="395" t="s">
        <v>148</v>
      </c>
      <c r="D84" s="396"/>
      <c r="E84" s="396"/>
      <c r="F84" s="396"/>
      <c r="G84" s="397"/>
      <c r="H84" s="402"/>
      <c r="I84" s="403"/>
      <c r="J84" s="420"/>
      <c r="K84" s="403"/>
      <c r="L84" s="402"/>
      <c r="M84" s="403"/>
      <c r="N84" s="420"/>
      <c r="O84" s="630"/>
      <c r="P84" s="81"/>
      <c r="Q84" s="267"/>
    </row>
    <row r="85" spans="1:18" s="68" customFormat="1" ht="24" hidden="1" customHeight="1" x14ac:dyDescent="0.25">
      <c r="A85" s="190"/>
      <c r="B85" s="55"/>
      <c r="C85" s="417" t="s">
        <v>117</v>
      </c>
      <c r="D85" s="418"/>
      <c r="E85" s="418"/>
      <c r="F85" s="418"/>
      <c r="G85" s="418"/>
      <c r="H85" s="418"/>
      <c r="I85" s="418"/>
      <c r="J85" s="418"/>
      <c r="K85" s="418"/>
      <c r="L85" s="418"/>
      <c r="M85" s="418"/>
      <c r="N85" s="418"/>
      <c r="O85" s="419"/>
      <c r="P85" s="81"/>
      <c r="Q85" s="268"/>
    </row>
    <row r="86" spans="1:18" s="68" customFormat="1" ht="22.5" hidden="1" customHeight="1" x14ac:dyDescent="0.25">
      <c r="A86" s="190"/>
      <c r="B86" s="55"/>
      <c r="C86" s="458" t="s">
        <v>114</v>
      </c>
      <c r="D86" s="459"/>
      <c r="E86" s="459"/>
      <c r="F86" s="459"/>
      <c r="G86" s="460"/>
      <c r="H86" s="433"/>
      <c r="I86" s="432"/>
      <c r="J86" s="431"/>
      <c r="K86" s="432"/>
      <c r="L86" s="433"/>
      <c r="M86" s="432"/>
      <c r="N86" s="431"/>
      <c r="O86" s="434"/>
      <c r="P86" s="81"/>
      <c r="Q86" s="267"/>
    </row>
    <row r="87" spans="1:18" s="68" customFormat="1" ht="22.5" hidden="1" customHeight="1" x14ac:dyDescent="0.25">
      <c r="A87" s="190"/>
      <c r="B87" s="55"/>
      <c r="C87" s="410" t="s">
        <v>112</v>
      </c>
      <c r="D87" s="411"/>
      <c r="E87" s="411"/>
      <c r="F87" s="411"/>
      <c r="G87" s="412"/>
      <c r="H87" s="408"/>
      <c r="I87" s="409"/>
      <c r="J87" s="406"/>
      <c r="K87" s="407"/>
      <c r="L87" s="408"/>
      <c r="M87" s="409"/>
      <c r="N87" s="406"/>
      <c r="O87" s="407"/>
      <c r="P87" s="81"/>
      <c r="Q87" s="267"/>
    </row>
    <row r="88" spans="1:18" s="68" customFormat="1" ht="22.5" hidden="1" customHeight="1" x14ac:dyDescent="0.25">
      <c r="A88" s="190"/>
      <c r="B88" s="55"/>
      <c r="C88" s="435" t="s">
        <v>113</v>
      </c>
      <c r="D88" s="436"/>
      <c r="E88" s="436"/>
      <c r="F88" s="436"/>
      <c r="G88" s="437"/>
      <c r="H88" s="438"/>
      <c r="I88" s="439"/>
      <c r="J88" s="440"/>
      <c r="K88" s="439"/>
      <c r="L88" s="438"/>
      <c r="M88" s="439"/>
      <c r="N88" s="440"/>
      <c r="O88" s="651"/>
      <c r="P88" s="81"/>
      <c r="Q88" s="267"/>
    </row>
    <row r="89" spans="1:18" s="68" customFormat="1" ht="22.5" hidden="1" customHeight="1" x14ac:dyDescent="0.25">
      <c r="A89" s="190"/>
      <c r="B89" s="55"/>
      <c r="C89" s="410" t="s">
        <v>115</v>
      </c>
      <c r="D89" s="411"/>
      <c r="E89" s="411"/>
      <c r="F89" s="411"/>
      <c r="G89" s="412"/>
      <c r="H89" s="408"/>
      <c r="I89" s="457"/>
      <c r="J89" s="406"/>
      <c r="K89" s="457"/>
      <c r="L89" s="408"/>
      <c r="M89" s="457"/>
      <c r="N89" s="406"/>
      <c r="O89" s="407"/>
      <c r="P89" s="81"/>
      <c r="Q89" s="267"/>
    </row>
    <row r="90" spans="1:18" s="68" customFormat="1" ht="22.5" hidden="1" customHeight="1" x14ac:dyDescent="0.25">
      <c r="A90" s="190"/>
      <c r="B90" s="55"/>
      <c r="C90" s="410" t="s">
        <v>116</v>
      </c>
      <c r="D90" s="411"/>
      <c r="E90" s="411"/>
      <c r="F90" s="411"/>
      <c r="G90" s="412"/>
      <c r="H90" s="631"/>
      <c r="I90" s="632"/>
      <c r="J90" s="516"/>
      <c r="K90" s="633"/>
      <c r="L90" s="634"/>
      <c r="M90" s="633"/>
      <c r="N90" s="516"/>
      <c r="O90" s="517"/>
      <c r="P90" s="81"/>
      <c r="Q90" s="267"/>
    </row>
    <row r="91" spans="1:18" s="68" customFormat="1" ht="24" hidden="1" customHeight="1" x14ac:dyDescent="0.25">
      <c r="A91" s="190"/>
      <c r="B91" s="55"/>
      <c r="C91" s="417" t="s">
        <v>122</v>
      </c>
      <c r="D91" s="418"/>
      <c r="E91" s="418"/>
      <c r="F91" s="418"/>
      <c r="G91" s="418"/>
      <c r="H91" s="418"/>
      <c r="I91" s="418"/>
      <c r="J91" s="418"/>
      <c r="K91" s="418"/>
      <c r="L91" s="418"/>
      <c r="M91" s="418"/>
      <c r="N91" s="418"/>
      <c r="O91" s="419"/>
      <c r="P91" s="81"/>
      <c r="Q91" s="267"/>
    </row>
    <row r="92" spans="1:18" s="68" customFormat="1" ht="26.25" hidden="1" customHeight="1" x14ac:dyDescent="0.25">
      <c r="A92" s="190"/>
      <c r="B92" s="55"/>
      <c r="C92" s="274" t="s">
        <v>149</v>
      </c>
      <c r="D92" s="275"/>
      <c r="E92" s="275"/>
      <c r="F92" s="275"/>
      <c r="G92" s="275"/>
      <c r="H92" s="404"/>
      <c r="I92" s="405"/>
      <c r="J92" s="415"/>
      <c r="K92" s="405"/>
      <c r="L92" s="404"/>
      <c r="M92" s="405"/>
      <c r="N92" s="415"/>
      <c r="O92" s="416"/>
      <c r="P92" s="81"/>
      <c r="Q92" s="267"/>
    </row>
    <row r="93" spans="1:18" s="68" customFormat="1" ht="26.25" hidden="1" customHeight="1" x14ac:dyDescent="0.25">
      <c r="A93" s="190"/>
      <c r="B93" s="55"/>
      <c r="C93" s="276" t="s">
        <v>150</v>
      </c>
      <c r="D93" s="277"/>
      <c r="E93" s="277"/>
      <c r="F93" s="277"/>
      <c r="G93" s="277"/>
      <c r="H93" s="387"/>
      <c r="I93" s="383"/>
      <c r="J93" s="382"/>
      <c r="K93" s="383"/>
      <c r="L93" s="387"/>
      <c r="M93" s="383"/>
      <c r="N93" s="382"/>
      <c r="O93" s="477"/>
      <c r="P93" s="81"/>
      <c r="Q93" s="268"/>
    </row>
    <row r="94" spans="1:18" s="68" customFormat="1" ht="26.25" hidden="1" customHeight="1" x14ac:dyDescent="0.25">
      <c r="A94" s="190"/>
      <c r="B94" s="55"/>
      <c r="C94" s="278" t="s">
        <v>151</v>
      </c>
      <c r="D94" s="279"/>
      <c r="E94" s="279"/>
      <c r="F94" s="279"/>
      <c r="G94" s="279"/>
      <c r="H94" s="386"/>
      <c r="I94" s="385"/>
      <c r="J94" s="384"/>
      <c r="K94" s="385"/>
      <c r="L94" s="386"/>
      <c r="M94" s="385"/>
      <c r="N94" s="388" t="s">
        <v>89</v>
      </c>
      <c r="O94" s="389"/>
      <c r="P94" s="81"/>
    </row>
    <row r="95" spans="1:18" s="68" customFormat="1" ht="27" hidden="1" customHeight="1" thickBot="1" x14ac:dyDescent="0.3">
      <c r="A95" s="190"/>
      <c r="B95" s="55"/>
      <c r="C95" s="280" t="s">
        <v>152</v>
      </c>
      <c r="D95" s="281"/>
      <c r="E95" s="281"/>
      <c r="F95" s="281"/>
      <c r="G95" s="281"/>
      <c r="H95" s="365">
        <f>SUM(H92:I94)</f>
        <v>0</v>
      </c>
      <c r="I95" s="366"/>
      <c r="J95" s="367">
        <f>SUM(J92:K94)</f>
        <v>0</v>
      </c>
      <c r="K95" s="366"/>
      <c r="L95" s="365">
        <f>SUM(L92:M94)</f>
        <v>0</v>
      </c>
      <c r="M95" s="366"/>
      <c r="N95" s="367">
        <f>SUM(N92:O93)</f>
        <v>0</v>
      </c>
      <c r="O95" s="368"/>
      <c r="P95" s="81"/>
    </row>
    <row r="96" spans="1:18" s="68" customFormat="1" ht="27" hidden="1" customHeight="1" thickTop="1" thickBot="1" x14ac:dyDescent="0.3">
      <c r="A96" s="190"/>
      <c r="B96" s="55"/>
      <c r="C96" s="282" t="s">
        <v>153</v>
      </c>
      <c r="D96" s="283"/>
      <c r="E96" s="283"/>
      <c r="F96" s="283"/>
      <c r="G96" s="283"/>
      <c r="H96" s="372">
        <f>H83-H84-H95</f>
        <v>0</v>
      </c>
      <c r="I96" s="371"/>
      <c r="J96" s="369">
        <f>J83-J84-J95</f>
        <v>0</v>
      </c>
      <c r="K96" s="371"/>
      <c r="L96" s="372">
        <f>L83-L84-L95</f>
        <v>0</v>
      </c>
      <c r="M96" s="371"/>
      <c r="N96" s="369">
        <f>N83-N84-N95</f>
        <v>0</v>
      </c>
      <c r="O96" s="370"/>
      <c r="P96" s="81"/>
      <c r="Q96" s="248"/>
    </row>
    <row r="97" spans="1:18" s="68" customFormat="1" ht="78" hidden="1" customHeight="1" thickBot="1" x14ac:dyDescent="0.3">
      <c r="A97" s="191"/>
      <c r="B97" s="286"/>
      <c r="C97" s="478" t="s">
        <v>120</v>
      </c>
      <c r="D97" s="478"/>
      <c r="E97" s="478"/>
      <c r="F97" s="478"/>
      <c r="G97" s="478"/>
      <c r="H97" s="478"/>
      <c r="I97" s="478"/>
      <c r="J97" s="478"/>
      <c r="K97" s="478"/>
      <c r="L97" s="478"/>
      <c r="M97" s="478"/>
      <c r="N97" s="478"/>
      <c r="O97" s="478"/>
      <c r="P97" s="192"/>
    </row>
    <row r="98" spans="1:18" s="68" customFormat="1" ht="27.75" hidden="1" customHeight="1" thickBot="1" x14ac:dyDescent="0.3">
      <c r="A98" s="193"/>
      <c r="B98" s="193"/>
      <c r="C98" s="193"/>
      <c r="D98" s="193"/>
      <c r="E98" s="193"/>
      <c r="F98" s="193"/>
      <c r="G98" s="194"/>
      <c r="H98" s="194"/>
      <c r="I98" s="67"/>
      <c r="J98" s="67"/>
      <c r="K98" s="194"/>
      <c r="L98" s="194"/>
      <c r="M98" s="194"/>
      <c r="N98" s="194"/>
      <c r="O98" s="194"/>
      <c r="P98" s="194"/>
    </row>
    <row r="99" spans="1:18" s="68" customFormat="1" ht="9.75" hidden="1" customHeight="1" x14ac:dyDescent="0.25">
      <c r="A99" s="183"/>
      <c r="B99" s="220"/>
      <c r="C99" s="220"/>
      <c r="D99" s="220"/>
      <c r="E99" s="220"/>
      <c r="F99" s="220"/>
      <c r="G99" s="184"/>
      <c r="H99" s="184"/>
      <c r="I99" s="185"/>
      <c r="J99" s="185"/>
      <c r="K99" s="184"/>
      <c r="L99" s="184"/>
      <c r="M99" s="184"/>
      <c r="N99" s="184"/>
      <c r="O99" s="184"/>
      <c r="P99" s="186"/>
    </row>
    <row r="100" spans="1:18" s="68" customFormat="1" ht="18" hidden="1" customHeight="1" x14ac:dyDescent="0.25">
      <c r="A100" s="187"/>
      <c r="B100" s="153" t="s">
        <v>59</v>
      </c>
      <c r="C100" s="154" t="s">
        <v>119</v>
      </c>
      <c r="D100" s="226"/>
      <c r="E100" s="226"/>
      <c r="F100" s="226"/>
      <c r="G100" s="74"/>
      <c r="H100" s="74"/>
      <c r="I100" s="188"/>
      <c r="J100" s="188"/>
      <c r="K100" s="189"/>
      <c r="L100" s="189"/>
      <c r="M100" s="189"/>
      <c r="N100" s="189"/>
      <c r="O100" s="189"/>
      <c r="P100" s="81"/>
    </row>
    <row r="101" spans="1:18" s="68" customFormat="1" ht="4.5" hidden="1" customHeight="1" thickBot="1" x14ac:dyDescent="0.3">
      <c r="A101" s="172"/>
      <c r="B101" s="226"/>
      <c r="C101" s="226"/>
      <c r="D101" s="226"/>
      <c r="E101" s="226"/>
      <c r="F101" s="226"/>
      <c r="G101" s="78"/>
      <c r="H101" s="78"/>
      <c r="I101" s="79"/>
      <c r="J101" s="79"/>
      <c r="K101" s="80"/>
      <c r="L101" s="80"/>
      <c r="M101" s="80"/>
      <c r="N101" s="80"/>
      <c r="O101" s="80"/>
      <c r="P101" s="173"/>
    </row>
    <row r="102" spans="1:18" s="68" customFormat="1" ht="27.75" hidden="1" customHeight="1" x14ac:dyDescent="0.25">
      <c r="A102" s="77"/>
      <c r="B102" s="226"/>
      <c r="C102" s="226"/>
      <c r="D102" s="189"/>
      <c r="E102" s="189"/>
      <c r="F102" s="226"/>
      <c r="G102" s="226"/>
      <c r="H102" s="226"/>
      <c r="I102" s="226"/>
      <c r="J102" s="479" t="s">
        <v>100</v>
      </c>
      <c r="K102" s="480"/>
      <c r="L102" s="392" t="s">
        <v>104</v>
      </c>
      <c r="M102" s="393"/>
      <c r="N102" s="393"/>
      <c r="O102" s="394"/>
      <c r="P102" s="81"/>
      <c r="Q102" s="1"/>
      <c r="R102" s="1"/>
    </row>
    <row r="103" spans="1:18" s="68" customFormat="1" ht="30.75" hidden="1" customHeight="1" thickBot="1" x14ac:dyDescent="0.3">
      <c r="A103" s="77"/>
      <c r="B103" s="226"/>
      <c r="C103" s="226"/>
      <c r="D103" s="189"/>
      <c r="E103" s="189"/>
      <c r="F103" s="226"/>
      <c r="G103" s="226"/>
      <c r="H103" s="226"/>
      <c r="I103" s="226"/>
      <c r="J103" s="378"/>
      <c r="K103" s="379"/>
      <c r="L103" s="378" t="s">
        <v>105</v>
      </c>
      <c r="M103" s="379"/>
      <c r="N103" s="380" t="s">
        <v>106</v>
      </c>
      <c r="O103" s="381"/>
      <c r="P103" s="81"/>
      <c r="Q103" s="1"/>
      <c r="R103" s="1"/>
    </row>
    <row r="104" spans="1:18" s="64" customFormat="1" ht="27" hidden="1" customHeight="1" x14ac:dyDescent="0.25">
      <c r="A104" s="190"/>
      <c r="B104" s="55"/>
      <c r="C104" s="454" t="s">
        <v>95</v>
      </c>
      <c r="D104" s="455"/>
      <c r="E104" s="455"/>
      <c r="F104" s="455"/>
      <c r="G104" s="455"/>
      <c r="H104" s="455"/>
      <c r="I104" s="456"/>
      <c r="J104" s="373">
        <f>+J105++J106+J107</f>
        <v>0</v>
      </c>
      <c r="K104" s="374"/>
      <c r="L104" s="373">
        <f t="shared" ref="L104" si="17">+L105++L106+L107</f>
        <v>0</v>
      </c>
      <c r="M104" s="375"/>
      <c r="N104" s="376">
        <f t="shared" ref="N104" si="18">+N105++N106+N107</f>
        <v>0</v>
      </c>
      <c r="O104" s="377"/>
      <c r="P104" s="81"/>
    </row>
    <row r="105" spans="1:18" s="68" customFormat="1" ht="23.25" hidden="1" customHeight="1" x14ac:dyDescent="0.25">
      <c r="A105" s="190"/>
      <c r="B105" s="55"/>
      <c r="C105" s="190" t="s">
        <v>92</v>
      </c>
      <c r="D105" s="55"/>
      <c r="E105" s="55"/>
      <c r="F105" s="55"/>
      <c r="G105" s="55"/>
      <c r="H105" s="55"/>
      <c r="I105" s="55"/>
      <c r="J105" s="473"/>
      <c r="K105" s="557"/>
      <c r="L105" s="473"/>
      <c r="M105" s="474"/>
      <c r="N105" s="464"/>
      <c r="O105" s="465"/>
      <c r="P105" s="81"/>
    </row>
    <row r="106" spans="1:18" s="68" customFormat="1" ht="23.25" hidden="1" customHeight="1" x14ac:dyDescent="0.25">
      <c r="A106" s="190"/>
      <c r="B106" s="55"/>
      <c r="C106" s="290" t="s">
        <v>93</v>
      </c>
      <c r="D106" s="291"/>
      <c r="E106" s="291"/>
      <c r="F106" s="291"/>
      <c r="G106" s="291"/>
      <c r="H106" s="291"/>
      <c r="I106" s="291"/>
      <c r="J106" s="475"/>
      <c r="K106" s="558"/>
      <c r="L106" s="475"/>
      <c r="M106" s="476"/>
      <c r="N106" s="466"/>
      <c r="O106" s="467"/>
      <c r="P106" s="81"/>
    </row>
    <row r="107" spans="1:18" s="68" customFormat="1" ht="23.25" hidden="1" customHeight="1" x14ac:dyDescent="0.25">
      <c r="A107" s="190"/>
      <c r="B107" s="55"/>
      <c r="C107" s="270" t="s">
        <v>94</v>
      </c>
      <c r="D107" s="271"/>
      <c r="E107" s="271"/>
      <c r="F107" s="271"/>
      <c r="G107" s="271"/>
      <c r="H107" s="271"/>
      <c r="I107" s="271"/>
      <c r="J107" s="446"/>
      <c r="K107" s="447"/>
      <c r="L107" s="446"/>
      <c r="M107" s="448"/>
      <c r="N107" s="449"/>
      <c r="O107" s="450"/>
      <c r="P107" s="81"/>
    </row>
    <row r="108" spans="1:18" s="68" customFormat="1" ht="48" hidden="1" customHeight="1" x14ac:dyDescent="0.25">
      <c r="A108" s="190"/>
      <c r="B108" s="55"/>
      <c r="C108" s="451" t="s">
        <v>111</v>
      </c>
      <c r="D108" s="452"/>
      <c r="E108" s="452"/>
      <c r="F108" s="452"/>
      <c r="G108" s="452"/>
      <c r="H108" s="452"/>
      <c r="I108" s="453"/>
      <c r="J108" s="559"/>
      <c r="K108" s="560"/>
      <c r="L108" s="575"/>
      <c r="M108" s="576"/>
      <c r="N108" s="468"/>
      <c r="O108" s="469"/>
      <c r="P108" s="81"/>
    </row>
    <row r="109" spans="1:18" s="68" customFormat="1" ht="27" hidden="1" customHeight="1" x14ac:dyDescent="0.25">
      <c r="A109" s="190"/>
      <c r="B109" s="55"/>
      <c r="C109" s="580" t="s">
        <v>107</v>
      </c>
      <c r="D109" s="581"/>
      <c r="E109" s="581"/>
      <c r="F109" s="581"/>
      <c r="G109" s="581"/>
      <c r="H109" s="581"/>
      <c r="I109" s="581"/>
      <c r="J109" s="582">
        <f>J110+J111+J112</f>
        <v>0</v>
      </c>
      <c r="K109" s="583"/>
      <c r="L109" s="482">
        <f t="shared" ref="L109" si="19">L110+L111+L112</f>
        <v>0</v>
      </c>
      <c r="M109" s="483"/>
      <c r="N109" s="573">
        <f t="shared" ref="N109" si="20">N110+N111+N112</f>
        <v>0</v>
      </c>
      <c r="O109" s="574"/>
      <c r="P109" s="81"/>
    </row>
    <row r="110" spans="1:18" s="68" customFormat="1" ht="23.25" hidden="1" customHeight="1" x14ac:dyDescent="0.25">
      <c r="A110" s="190"/>
      <c r="B110" s="55"/>
      <c r="C110" s="287" t="s">
        <v>108</v>
      </c>
      <c r="D110" s="288"/>
      <c r="E110" s="288"/>
      <c r="F110" s="288"/>
      <c r="G110" s="288"/>
      <c r="H110" s="288"/>
      <c r="I110" s="288"/>
      <c r="J110" s="441"/>
      <c r="K110" s="442"/>
      <c r="L110" s="441"/>
      <c r="M110" s="443"/>
      <c r="N110" s="444"/>
      <c r="O110" s="445"/>
      <c r="P110" s="81"/>
    </row>
    <row r="111" spans="1:18" s="68" customFormat="1" ht="23.25" hidden="1" customHeight="1" x14ac:dyDescent="0.25">
      <c r="A111" s="190"/>
      <c r="B111" s="55"/>
      <c r="C111" s="272" t="s">
        <v>96</v>
      </c>
      <c r="D111" s="273"/>
      <c r="E111" s="273"/>
      <c r="F111" s="273"/>
      <c r="G111" s="273"/>
      <c r="H111" s="273"/>
      <c r="I111" s="273"/>
      <c r="J111" s="475"/>
      <c r="K111" s="558"/>
      <c r="L111" s="475"/>
      <c r="M111" s="476"/>
      <c r="N111" s="466"/>
      <c r="O111" s="467"/>
      <c r="P111" s="81"/>
    </row>
    <row r="112" spans="1:18" s="68" customFormat="1" ht="23.25" hidden="1" customHeight="1" x14ac:dyDescent="0.25">
      <c r="A112" s="190"/>
      <c r="B112" s="55"/>
      <c r="C112" s="529" t="s">
        <v>109</v>
      </c>
      <c r="D112" s="530"/>
      <c r="E112" s="530"/>
      <c r="F112" s="530"/>
      <c r="G112" s="530"/>
      <c r="H112" s="530"/>
      <c r="I112" s="530"/>
      <c r="J112" s="421"/>
      <c r="K112" s="531"/>
      <c r="L112" s="421"/>
      <c r="M112" s="422"/>
      <c r="N112" s="470"/>
      <c r="O112" s="520"/>
      <c r="P112" s="81"/>
    </row>
    <row r="113" spans="1:18" s="68" customFormat="1" ht="27" hidden="1" customHeight="1" x14ac:dyDescent="0.25">
      <c r="A113" s="190"/>
      <c r="B113" s="55"/>
      <c r="C113" s="521" t="s">
        <v>97</v>
      </c>
      <c r="D113" s="522"/>
      <c r="E113" s="522"/>
      <c r="F113" s="522"/>
      <c r="G113" s="522"/>
      <c r="H113" s="522"/>
      <c r="I113" s="522"/>
      <c r="J113" s="523"/>
      <c r="K113" s="524"/>
      <c r="L113" s="523"/>
      <c r="M113" s="525"/>
      <c r="N113" s="489"/>
      <c r="O113" s="490"/>
      <c r="P113" s="81"/>
    </row>
    <row r="114" spans="1:18" s="68" customFormat="1" ht="27" hidden="1" customHeight="1" thickBot="1" x14ac:dyDescent="0.3">
      <c r="A114" s="190"/>
      <c r="B114" s="55"/>
      <c r="C114" s="293" t="s">
        <v>121</v>
      </c>
      <c r="D114" s="423"/>
      <c r="E114" s="424"/>
      <c r="F114" s="424"/>
      <c r="G114" s="424"/>
      <c r="H114" s="424"/>
      <c r="I114" s="425"/>
      <c r="J114" s="471"/>
      <c r="K114" s="472"/>
      <c r="L114" s="471"/>
      <c r="M114" s="577"/>
      <c r="N114" s="571"/>
      <c r="O114" s="572"/>
      <c r="P114" s="81"/>
      <c r="Q114" s="248"/>
    </row>
    <row r="115" spans="1:18" s="68" customFormat="1" ht="27" hidden="1" customHeight="1" thickBot="1" x14ac:dyDescent="0.3">
      <c r="A115" s="190"/>
      <c r="B115" s="55"/>
      <c r="C115" s="390" t="s">
        <v>12</v>
      </c>
      <c r="D115" s="391"/>
      <c r="E115" s="391"/>
      <c r="F115" s="391"/>
      <c r="G115" s="391"/>
      <c r="H115" s="391"/>
      <c r="I115" s="391"/>
      <c r="J115" s="578">
        <f>+IF(+J104+J109+J114+J113=H67,(+J104+J109+J114+J113),FALSE)</f>
        <v>0</v>
      </c>
      <c r="K115" s="579"/>
      <c r="L115" s="526">
        <f>+IF(+L104+L109+L114+L113=D33,(+L104+L109+L114+L113),FALSE)</f>
        <v>0</v>
      </c>
      <c r="M115" s="527"/>
      <c r="N115" s="528">
        <f>+IF(+N104+N109+N114+N113=H33,(+N104+N109+N114+N113),FALSE)</f>
        <v>0</v>
      </c>
      <c r="O115" s="528"/>
      <c r="P115" s="292"/>
      <c r="Q115" s="248"/>
    </row>
    <row r="116" spans="1:18" s="68" customFormat="1" ht="31.5" hidden="1" customHeight="1" thickBot="1" x14ac:dyDescent="0.3">
      <c r="A116" s="191"/>
      <c r="B116" s="286"/>
      <c r="C116" s="478" t="s">
        <v>110</v>
      </c>
      <c r="D116" s="478"/>
      <c r="E116" s="478"/>
      <c r="F116" s="478"/>
      <c r="G116" s="478"/>
      <c r="H116" s="478"/>
      <c r="I116" s="478"/>
      <c r="J116" s="478"/>
      <c r="K116" s="478"/>
      <c r="L116" s="478"/>
      <c r="M116" s="478"/>
      <c r="N116" s="478"/>
      <c r="O116" s="478"/>
      <c r="P116" s="192"/>
      <c r="R116" s="1"/>
    </row>
    <row r="117" spans="1:18" s="53" customFormat="1" ht="12" hidden="1" customHeight="1" x14ac:dyDescent="0.35">
      <c r="A117" s="60"/>
      <c r="B117" s="60"/>
      <c r="C117" s="60"/>
      <c r="D117" s="60"/>
      <c r="E117" s="60"/>
      <c r="F117" s="60"/>
      <c r="G117" s="61"/>
      <c r="H117" s="61"/>
      <c r="I117" s="62"/>
      <c r="J117" s="62"/>
      <c r="K117" s="61"/>
      <c r="L117" s="61"/>
      <c r="M117" s="61"/>
      <c r="N117" s="61"/>
      <c r="O117" s="61"/>
      <c r="P117" s="61"/>
    </row>
    <row r="118" spans="1:18" s="68" customFormat="1" ht="39.75" customHeight="1" x14ac:dyDescent="0.35">
      <c r="A118" s="195" t="s">
        <v>62</v>
      </c>
      <c r="C118" s="196"/>
      <c r="D118" s="196"/>
      <c r="E118" s="196"/>
      <c r="F118" s="196"/>
      <c r="G118" s="194"/>
      <c r="H118" s="194"/>
      <c r="I118" s="67"/>
      <c r="J118" s="67"/>
      <c r="K118" s="194"/>
      <c r="L118" s="194"/>
      <c r="M118" s="194"/>
      <c r="N118" s="194"/>
      <c r="O118" s="194"/>
      <c r="P118" s="194"/>
    </row>
    <row r="119" spans="1:18" s="68" customFormat="1" ht="10.5" customHeight="1" thickBot="1" x14ac:dyDescent="0.3">
      <c r="A119" s="103"/>
      <c r="B119" s="103"/>
      <c r="C119" s="103"/>
      <c r="D119" s="103"/>
      <c r="E119" s="103"/>
      <c r="F119" s="103"/>
      <c r="G119" s="105"/>
      <c r="H119" s="105"/>
      <c r="I119" s="71"/>
      <c r="J119" s="71"/>
      <c r="K119" s="105"/>
      <c r="L119" s="105"/>
      <c r="M119" s="105"/>
      <c r="N119" s="105"/>
      <c r="O119" s="105"/>
      <c r="P119" s="105"/>
    </row>
    <row r="120" spans="1:18" s="68" customFormat="1" ht="8.25" customHeight="1" x14ac:dyDescent="0.25">
      <c r="A120" s="197"/>
      <c r="B120" s="198"/>
      <c r="C120" s="198"/>
      <c r="D120" s="198"/>
      <c r="E120" s="198"/>
      <c r="F120" s="198"/>
      <c r="G120" s="199"/>
      <c r="H120" s="199"/>
      <c r="I120" s="185"/>
      <c r="J120" s="185"/>
      <c r="K120" s="199"/>
      <c r="L120" s="199"/>
      <c r="M120" s="199"/>
      <c r="N120" s="199"/>
      <c r="O120" s="199"/>
      <c r="P120" s="200"/>
    </row>
    <row r="121" spans="1:18" s="68" customFormat="1" ht="18" customHeight="1" x14ac:dyDescent="0.25">
      <c r="A121" s="201"/>
      <c r="B121" s="153" t="s">
        <v>60</v>
      </c>
      <c r="C121" s="154" t="s">
        <v>139</v>
      </c>
      <c r="D121" s="226"/>
      <c r="E121" s="226"/>
      <c r="F121" s="226"/>
      <c r="G121" s="74"/>
      <c r="H121" s="74"/>
      <c r="I121" s="188"/>
      <c r="J121" s="188"/>
      <c r="K121" s="202"/>
      <c r="L121" s="202"/>
      <c r="M121" s="202"/>
      <c r="N121" s="202"/>
      <c r="O121" s="202"/>
      <c r="P121" s="157"/>
    </row>
    <row r="122" spans="1:18" s="68" customFormat="1" ht="45.75" customHeight="1" thickBot="1" x14ac:dyDescent="0.3">
      <c r="A122" s="77"/>
      <c r="B122" s="321"/>
      <c r="C122" s="696" t="s">
        <v>142</v>
      </c>
      <c r="D122" s="697"/>
      <c r="E122" s="697"/>
      <c r="F122" s="697"/>
      <c r="G122" s="698"/>
      <c r="H122" s="322"/>
      <c r="I122" s="322"/>
      <c r="J122" s="322"/>
      <c r="K122" s="322"/>
      <c r="L122" s="321"/>
      <c r="M122" s="321"/>
      <c r="N122" s="321"/>
      <c r="O122" s="321"/>
      <c r="P122" s="157"/>
    </row>
    <row r="123" spans="1:18" s="68" customFormat="1" ht="43.5" customHeight="1" thickBot="1" x14ac:dyDescent="0.3">
      <c r="A123" s="77"/>
      <c r="B123" s="226"/>
      <c r="C123" s="226"/>
      <c r="D123" s="226"/>
      <c r="E123" s="226"/>
      <c r="F123" s="226"/>
      <c r="G123" s="226"/>
      <c r="H123" s="226"/>
      <c r="I123" s="479" t="s">
        <v>88</v>
      </c>
      <c r="J123" s="599"/>
      <c r="K123" s="706" t="s">
        <v>14</v>
      </c>
      <c r="L123" s="599"/>
      <c r="M123" s="706" t="s">
        <v>154</v>
      </c>
      <c r="N123" s="707"/>
      <c r="O123" s="203"/>
      <c r="P123" s="157"/>
      <c r="Q123" s="204"/>
    </row>
    <row r="124" spans="1:18" s="68" customFormat="1" ht="28.5" customHeight="1" x14ac:dyDescent="0.25">
      <c r="A124" s="205"/>
      <c r="B124" s="203"/>
      <c r="C124" s="532" t="s">
        <v>79</v>
      </c>
      <c r="D124" s="533"/>
      <c r="E124" s="680" t="s">
        <v>132</v>
      </c>
      <c r="F124" s="681"/>
      <c r="G124" s="681"/>
      <c r="H124" s="682"/>
      <c r="I124" s="683">
        <f>+'2. kvartal_2023'!I124</f>
        <v>0</v>
      </c>
      <c r="J124" s="684">
        <f>+'2. kvartal_2023'!J124</f>
        <v>0</v>
      </c>
      <c r="K124" s="685">
        <f>+'2. kvartal_2023'!K124</f>
        <v>0</v>
      </c>
      <c r="L124" s="684">
        <f>+'2. kvartal_2023'!L124</f>
        <v>0</v>
      </c>
      <c r="M124" s="686">
        <f>+'2. kvartal_2023'!M124</f>
        <v>0</v>
      </c>
      <c r="N124" s="687">
        <f>+'2. kvartal_2023'!N124</f>
        <v>0</v>
      </c>
      <c r="O124" s="203"/>
      <c r="P124" s="157"/>
    </row>
    <row r="125" spans="1:18" s="68" customFormat="1" ht="28.5" customHeight="1" x14ac:dyDescent="0.25">
      <c r="A125" s="205"/>
      <c r="B125" s="203"/>
      <c r="C125" s="534"/>
      <c r="D125" s="535"/>
      <c r="E125" s="548" t="s">
        <v>127</v>
      </c>
      <c r="F125" s="549"/>
      <c r="G125" s="549"/>
      <c r="H125" s="550"/>
      <c r="I125" s="688">
        <f>+'2. kvartal_2023'!I125</f>
        <v>0</v>
      </c>
      <c r="J125" s="689">
        <f>+'2. kvartal_2023'!J125</f>
        <v>0</v>
      </c>
      <c r="K125" s="690">
        <f>+'2. kvartal_2023'!K125</f>
        <v>0</v>
      </c>
      <c r="L125" s="689">
        <f>+'2. kvartal_2023'!L125</f>
        <v>0</v>
      </c>
      <c r="M125" s="691">
        <f>+'2. kvartal_2023'!M125</f>
        <v>0</v>
      </c>
      <c r="N125" s="692">
        <f>+'2. kvartal_2023'!N125</f>
        <v>0</v>
      </c>
      <c r="O125" s="203"/>
      <c r="P125" s="157"/>
    </row>
    <row r="126" spans="1:18" s="68" customFormat="1" ht="28.5" customHeight="1" x14ac:dyDescent="0.25">
      <c r="A126" s="205"/>
      <c r="B126" s="203"/>
      <c r="C126" s="536"/>
      <c r="D126" s="537"/>
      <c r="E126" s="548" t="s">
        <v>80</v>
      </c>
      <c r="F126" s="549"/>
      <c r="G126" s="549"/>
      <c r="H126" s="550"/>
      <c r="I126" s="688">
        <f>+'2. kvartal_2023'!I126</f>
        <v>0</v>
      </c>
      <c r="J126" s="689">
        <f>+'2. kvartal_2023'!J126</f>
        <v>0</v>
      </c>
      <c r="K126" s="690">
        <f>+'2. kvartal_2023'!K126</f>
        <v>0</v>
      </c>
      <c r="L126" s="689">
        <f>+'2. kvartal_2023'!L126</f>
        <v>0</v>
      </c>
      <c r="M126" s="691">
        <f>+'2. kvartal_2023'!M126</f>
        <v>0</v>
      </c>
      <c r="N126" s="692">
        <f>+'2. kvartal_2023'!N126</f>
        <v>0</v>
      </c>
      <c r="O126" s="203"/>
      <c r="P126" s="157"/>
    </row>
    <row r="127" spans="1:18" s="68" customFormat="1" ht="27" customHeight="1" x14ac:dyDescent="0.25">
      <c r="A127" s="205"/>
      <c r="B127" s="206"/>
      <c r="C127" s="540" t="s">
        <v>82</v>
      </c>
      <c r="D127" s="541"/>
      <c r="E127" s="541"/>
      <c r="F127" s="541"/>
      <c r="G127" s="541"/>
      <c r="H127" s="542"/>
      <c r="I127" s="481">
        <f>SUM(I124:J126)</f>
        <v>0</v>
      </c>
      <c r="J127" s="427"/>
      <c r="K127" s="426">
        <f>SUM(K124:L126)</f>
        <v>0</v>
      </c>
      <c r="L127" s="427"/>
      <c r="M127" s="428">
        <f>IFERROR((K124*M124+K125*M125+K126*M126)/K127,0)</f>
        <v>0</v>
      </c>
      <c r="N127" s="429"/>
      <c r="O127" s="203"/>
      <c r="P127" s="157"/>
    </row>
    <row r="128" spans="1:18" s="68" customFormat="1" ht="28.5" customHeight="1" x14ac:dyDescent="0.25">
      <c r="A128" s="205"/>
      <c r="B128" s="203"/>
      <c r="C128" s="561" t="s">
        <v>131</v>
      </c>
      <c r="D128" s="562"/>
      <c r="E128" s="567" t="s">
        <v>125</v>
      </c>
      <c r="F128" s="568"/>
      <c r="G128" s="672">
        <f>+'2. kvartal_2023'!G128</f>
        <v>0</v>
      </c>
      <c r="H128" s="674">
        <f>+'2. kvartal_2023'!H128</f>
        <v>0</v>
      </c>
      <c r="I128" s="693">
        <f>+'2. kvartal_2023'!I128</f>
        <v>0</v>
      </c>
      <c r="J128" s="694">
        <f>+'2. kvartal_2023'!J128</f>
        <v>0</v>
      </c>
      <c r="K128" s="695">
        <f>+'2. kvartal_2023'!K128</f>
        <v>0</v>
      </c>
      <c r="L128" s="694">
        <f>+'2. kvartal_2023'!L128</f>
        <v>0</v>
      </c>
      <c r="M128" s="678">
        <f>+'2. kvartal_2023'!M128</f>
        <v>0</v>
      </c>
      <c r="N128" s="679">
        <f>+'2. kvartal_2023'!N128</f>
        <v>0</v>
      </c>
      <c r="O128" s="203"/>
      <c r="P128" s="157"/>
    </row>
    <row r="129" spans="1:17" s="68" customFormat="1" ht="28.5" customHeight="1" thickBot="1" x14ac:dyDescent="0.3">
      <c r="A129" s="205"/>
      <c r="B129" s="203"/>
      <c r="C129" s="563"/>
      <c r="D129" s="564"/>
      <c r="E129" s="569" t="s">
        <v>126</v>
      </c>
      <c r="F129" s="570"/>
      <c r="G129" s="699">
        <f>+'2. kvartal_2023'!G129</f>
        <v>0</v>
      </c>
      <c r="H129" s="700">
        <f>+'2. kvartal_2023'!H129</f>
        <v>0</v>
      </c>
      <c r="I129" s="701">
        <f>+'2. kvartal_2023'!I129</f>
        <v>0</v>
      </c>
      <c r="J129" s="702">
        <f>+'2. kvartal_2023'!J129</f>
        <v>0</v>
      </c>
      <c r="K129" s="703">
        <f>+'2. kvartal_2023'!K129</f>
        <v>0</v>
      </c>
      <c r="L129" s="702">
        <f>+'2. kvartal_2023'!L129</f>
        <v>0</v>
      </c>
      <c r="M129" s="704">
        <f>+'2. kvartal_2023'!M129</f>
        <v>0</v>
      </c>
      <c r="N129" s="705">
        <f>+'2. kvartal_2023'!N129</f>
        <v>0</v>
      </c>
      <c r="O129" s="203"/>
      <c r="P129" s="157"/>
    </row>
    <row r="130" spans="1:17" s="68" customFormat="1" ht="28.5" customHeight="1" thickBot="1" x14ac:dyDescent="0.3">
      <c r="A130" s="205"/>
      <c r="B130" s="203"/>
      <c r="C130" s="491" t="s">
        <v>123</v>
      </c>
      <c r="D130" s="492"/>
      <c r="E130" s="492"/>
      <c r="F130" s="492"/>
      <c r="G130" s="492"/>
      <c r="H130" s="493"/>
      <c r="I130" s="494">
        <f>SUM(I128:J129)</f>
        <v>0</v>
      </c>
      <c r="J130" s="495"/>
      <c r="K130" s="494">
        <f>SUM(K128:L129)</f>
        <v>0</v>
      </c>
      <c r="L130" s="495"/>
      <c r="M130" s="414">
        <f>IFERROR((K128*M128+K129*M129)/K130,0)</f>
        <v>0</v>
      </c>
      <c r="N130" s="496"/>
      <c r="O130" s="203"/>
      <c r="P130" s="157"/>
    </row>
    <row r="131" spans="1:17" s="68" customFormat="1" ht="28.5" customHeight="1" thickTop="1" thickBot="1" x14ac:dyDescent="0.3">
      <c r="A131" s="205"/>
      <c r="B131" s="206"/>
      <c r="C131" s="600" t="s">
        <v>12</v>
      </c>
      <c r="D131" s="601"/>
      <c r="E131" s="601"/>
      <c r="F131" s="601"/>
      <c r="G131" s="601"/>
      <c r="H131" s="602"/>
      <c r="I131" s="513">
        <f>+I127+I130</f>
        <v>0</v>
      </c>
      <c r="J131" s="514"/>
      <c r="K131" s="513">
        <f>+K127+K130</f>
        <v>0</v>
      </c>
      <c r="L131" s="514"/>
      <c r="M131" s="518">
        <f>IFERROR((K127*M127+K130*M130)/K131,0)</f>
        <v>0</v>
      </c>
      <c r="N131" s="519"/>
      <c r="O131" s="203"/>
      <c r="P131" s="157"/>
      <c r="Q131" s="269">
        <f>+K131-K143-J75-F36</f>
        <v>0</v>
      </c>
    </row>
    <row r="132" spans="1:17" ht="32.25" customHeight="1" thickBot="1" x14ac:dyDescent="0.3">
      <c r="A132" s="159"/>
      <c r="B132" s="160"/>
      <c r="C132" s="484" t="s">
        <v>130</v>
      </c>
      <c r="D132" s="485"/>
      <c r="E132" s="485"/>
      <c r="F132" s="485"/>
      <c r="G132" s="485"/>
      <c r="H132" s="485"/>
      <c r="I132" s="485"/>
      <c r="J132" s="485"/>
      <c r="K132" s="485"/>
      <c r="L132" s="485"/>
      <c r="M132" s="485"/>
      <c r="N132" s="485"/>
      <c r="O132" s="485"/>
      <c r="P132" s="486"/>
      <c r="Q132" s="207"/>
    </row>
    <row r="133" spans="1:17" s="68" customFormat="1" ht="27" customHeight="1" thickBot="1" x14ac:dyDescent="0.3">
      <c r="A133" s="163"/>
      <c r="B133" s="163"/>
      <c r="C133" s="163"/>
      <c r="D133" s="163"/>
      <c r="E133" s="163"/>
      <c r="F133" s="163"/>
      <c r="G133" s="164"/>
      <c r="H133" s="164"/>
      <c r="I133" s="165"/>
      <c r="J133" s="165"/>
      <c r="K133" s="164"/>
      <c r="L133" s="164"/>
      <c r="M133" s="164"/>
      <c r="N133" s="164"/>
      <c r="O133" s="164"/>
      <c r="P133" s="164"/>
    </row>
    <row r="134" spans="1:17" ht="8.25" customHeight="1" x14ac:dyDescent="0.25">
      <c r="A134" s="148"/>
      <c r="B134" s="149"/>
      <c r="C134" s="149"/>
      <c r="D134" s="149"/>
      <c r="E134" s="149"/>
      <c r="F134" s="149"/>
      <c r="G134" s="150"/>
      <c r="H134" s="150"/>
      <c r="I134" s="150"/>
      <c r="J134" s="150"/>
      <c r="K134" s="150"/>
      <c r="L134" s="150"/>
      <c r="M134" s="150"/>
      <c r="N134" s="150"/>
      <c r="O134" s="150"/>
      <c r="P134" s="151"/>
    </row>
    <row r="135" spans="1:17" ht="19.5" customHeight="1" x14ac:dyDescent="0.25">
      <c r="A135" s="152"/>
      <c r="B135" s="153" t="s">
        <v>71</v>
      </c>
      <c r="C135" s="154" t="s">
        <v>140</v>
      </c>
      <c r="D135" s="226"/>
      <c r="E135" s="226"/>
      <c r="F135" s="226"/>
      <c r="G135" s="74"/>
      <c r="H135" s="74"/>
      <c r="I135" s="74"/>
      <c r="J135" s="74"/>
      <c r="K135" s="155"/>
      <c r="L135" s="155"/>
      <c r="M135" s="155"/>
      <c r="N135" s="155"/>
      <c r="O135" s="155"/>
      <c r="P135" s="156"/>
    </row>
    <row r="136" spans="1:17" s="68" customFormat="1" ht="52.5" customHeight="1" thickBot="1" x14ac:dyDescent="0.3">
      <c r="A136" s="77"/>
      <c r="B136" s="321"/>
      <c r="C136" s="696" t="s">
        <v>142</v>
      </c>
      <c r="D136" s="697"/>
      <c r="E136" s="697"/>
      <c r="F136" s="697"/>
      <c r="G136" s="698"/>
      <c r="H136" s="322"/>
      <c r="I136" s="322"/>
      <c r="J136" s="322"/>
      <c r="K136" s="322"/>
      <c r="L136" s="321"/>
      <c r="M136" s="321"/>
      <c r="N136" s="321"/>
      <c r="O136" s="321"/>
      <c r="P136" s="157"/>
    </row>
    <row r="137" spans="1:17" s="68" customFormat="1" ht="43.5" customHeight="1" thickBot="1" x14ac:dyDescent="0.3">
      <c r="A137" s="83"/>
      <c r="B137" s="208"/>
      <c r="C137" s="208"/>
      <c r="D137" s="209"/>
      <c r="E137" s="209"/>
      <c r="F137" s="209"/>
      <c r="G137" s="209"/>
      <c r="H137" s="226"/>
      <c r="I137" s="515" t="s">
        <v>46</v>
      </c>
      <c r="J137" s="461"/>
      <c r="K137" s="461" t="s">
        <v>13</v>
      </c>
      <c r="L137" s="461"/>
      <c r="M137" s="502" t="s">
        <v>155</v>
      </c>
      <c r="N137" s="501"/>
      <c r="O137" s="101"/>
      <c r="P137" s="157"/>
    </row>
    <row r="138" spans="1:17" s="68" customFormat="1" ht="27" customHeight="1" x14ac:dyDescent="0.25">
      <c r="A138" s="205"/>
      <c r="B138" s="203"/>
      <c r="C138" s="532" t="s">
        <v>81</v>
      </c>
      <c r="D138" s="533"/>
      <c r="E138" s="680" t="s">
        <v>133</v>
      </c>
      <c r="F138" s="681"/>
      <c r="G138" s="681"/>
      <c r="H138" s="682"/>
      <c r="I138" s="683">
        <f>+'2. kvartal_2023'!I138</f>
        <v>0</v>
      </c>
      <c r="J138" s="684">
        <f>+'2. kvartal_2023'!J138</f>
        <v>0</v>
      </c>
      <c r="K138" s="685">
        <f>+'2. kvartal_2023'!K138</f>
        <v>0</v>
      </c>
      <c r="L138" s="684">
        <f>+'2. kvartal_2023'!L138</f>
        <v>0</v>
      </c>
      <c r="M138" s="686">
        <f>+'2. kvartal_2023'!M138</f>
        <v>0</v>
      </c>
      <c r="N138" s="687">
        <f>+'2. kvartal_2023'!N138</f>
        <v>0</v>
      </c>
      <c r="O138" s="203"/>
      <c r="P138" s="157"/>
    </row>
    <row r="139" spans="1:17" s="68" customFormat="1" ht="27" customHeight="1" x14ac:dyDescent="0.25">
      <c r="A139" s="205"/>
      <c r="B139" s="203"/>
      <c r="C139" s="534"/>
      <c r="D139" s="535"/>
      <c r="E139" s="548" t="s">
        <v>127</v>
      </c>
      <c r="F139" s="549"/>
      <c r="G139" s="549"/>
      <c r="H139" s="550"/>
      <c r="I139" s="688">
        <f>+'2. kvartal_2023'!I139</f>
        <v>0</v>
      </c>
      <c r="J139" s="689">
        <f>+'2. kvartal_2023'!J139</f>
        <v>0</v>
      </c>
      <c r="K139" s="690">
        <f>+'2. kvartal_2023'!K139</f>
        <v>0</v>
      </c>
      <c r="L139" s="689">
        <f>+'2. kvartal_2023'!L139</f>
        <v>0</v>
      </c>
      <c r="M139" s="691">
        <f>+'2. kvartal_2023'!M139</f>
        <v>0</v>
      </c>
      <c r="N139" s="692">
        <f>+'2. kvartal_2023'!N139</f>
        <v>0</v>
      </c>
      <c r="O139" s="203"/>
      <c r="P139" s="157"/>
    </row>
    <row r="140" spans="1:17" s="68" customFormat="1" ht="27" customHeight="1" x14ac:dyDescent="0.25">
      <c r="A140" s="205"/>
      <c r="B140" s="203"/>
      <c r="C140" s="536"/>
      <c r="D140" s="537"/>
      <c r="E140" s="548" t="s">
        <v>80</v>
      </c>
      <c r="F140" s="549"/>
      <c r="G140" s="549"/>
      <c r="H140" s="550"/>
      <c r="I140" s="693">
        <f>+'2. kvartal_2023'!I140</f>
        <v>0</v>
      </c>
      <c r="J140" s="694">
        <f>+'2. kvartal_2023'!J140</f>
        <v>0</v>
      </c>
      <c r="K140" s="695">
        <f>+'2. kvartal_2023'!K140</f>
        <v>0</v>
      </c>
      <c r="L140" s="694">
        <f>+'2. kvartal_2023'!L140</f>
        <v>0</v>
      </c>
      <c r="M140" s="691">
        <f>+'2. kvartal_2023'!M140</f>
        <v>0</v>
      </c>
      <c r="N140" s="692">
        <f>+'2. kvartal_2023'!N140</f>
        <v>0</v>
      </c>
      <c r="O140" s="203"/>
      <c r="P140" s="157"/>
    </row>
    <row r="141" spans="1:17" s="68" customFormat="1" ht="27" customHeight="1" x14ac:dyDescent="0.25">
      <c r="A141" s="205"/>
      <c r="B141" s="203"/>
      <c r="C141" s="540" t="s">
        <v>83</v>
      </c>
      <c r="D141" s="541"/>
      <c r="E141" s="541"/>
      <c r="F141" s="541"/>
      <c r="G141" s="541"/>
      <c r="H141" s="542"/>
      <c r="I141" s="481">
        <f>SUM(I138:J140)</f>
        <v>0</v>
      </c>
      <c r="J141" s="427"/>
      <c r="K141" s="426">
        <f>SUM(K138:L140)</f>
        <v>0</v>
      </c>
      <c r="L141" s="427"/>
      <c r="M141" s="428">
        <f>IFERROR((K138*M138+K139*M139+K140*M140)/K141,0)</f>
        <v>0</v>
      </c>
      <c r="N141" s="429"/>
      <c r="O141" s="203"/>
      <c r="P141" s="157"/>
    </row>
    <row r="142" spans="1:17" s="68" customFormat="1" ht="27" customHeight="1" x14ac:dyDescent="0.25">
      <c r="A142" s="205"/>
      <c r="B142" s="203"/>
      <c r="C142" s="606" t="s">
        <v>129</v>
      </c>
      <c r="D142" s="607"/>
      <c r="E142" s="672">
        <f>+'2. kvartal_2023'!E142</f>
        <v>0</v>
      </c>
      <c r="F142" s="673">
        <f>+'2. kvartal_2023'!F142</f>
        <v>0</v>
      </c>
      <c r="G142" s="673">
        <f>+'2. kvartal_2023'!G142</f>
        <v>0</v>
      </c>
      <c r="H142" s="674">
        <f>+'2. kvartal_2023'!H142</f>
        <v>0</v>
      </c>
      <c r="I142" s="675">
        <f>+'2. kvartal_2023'!I142</f>
        <v>0</v>
      </c>
      <c r="J142" s="676">
        <f>+'2. kvartal_2023'!J142</f>
        <v>0</v>
      </c>
      <c r="K142" s="677">
        <f>+'2. kvartal_2023'!K142</f>
        <v>0</v>
      </c>
      <c r="L142" s="676">
        <f>+'2. kvartal_2023'!L142</f>
        <v>0</v>
      </c>
      <c r="M142" s="678">
        <f>+'2. kvartal_2023'!M142</f>
        <v>0</v>
      </c>
      <c r="N142" s="679">
        <f>+'2. kvartal_2023'!N142</f>
        <v>0</v>
      </c>
      <c r="O142" s="203"/>
      <c r="P142" s="157"/>
    </row>
    <row r="143" spans="1:17" s="68" customFormat="1" ht="27" customHeight="1" thickBot="1" x14ac:dyDescent="0.3">
      <c r="A143" s="205"/>
      <c r="B143" s="203"/>
      <c r="C143" s="600" t="s">
        <v>12</v>
      </c>
      <c r="D143" s="601"/>
      <c r="E143" s="601"/>
      <c r="F143" s="601"/>
      <c r="G143" s="601"/>
      <c r="H143" s="602"/>
      <c r="I143" s="513">
        <f>+I141+I142</f>
        <v>0</v>
      </c>
      <c r="J143" s="514"/>
      <c r="K143" s="608">
        <f>+K141+K142</f>
        <v>0</v>
      </c>
      <c r="L143" s="514"/>
      <c r="M143" s="518">
        <f>IFERROR((K141*M141+K142*M142)/K143,0)</f>
        <v>0</v>
      </c>
      <c r="N143" s="519"/>
      <c r="O143" s="203"/>
      <c r="P143" s="157"/>
    </row>
    <row r="144" spans="1:17" ht="32.25" customHeight="1" thickBot="1" x14ac:dyDescent="0.3">
      <c r="A144" s="210"/>
      <c r="B144" s="211"/>
      <c r="C144" s="484" t="s">
        <v>128</v>
      </c>
      <c r="D144" s="485"/>
      <c r="E144" s="485"/>
      <c r="F144" s="485"/>
      <c r="G144" s="485"/>
      <c r="H144" s="485"/>
      <c r="I144" s="485"/>
      <c r="J144" s="485"/>
      <c r="K144" s="485"/>
      <c r="L144" s="485"/>
      <c r="M144" s="485"/>
      <c r="N144" s="485"/>
      <c r="O144" s="485"/>
      <c r="P144" s="486"/>
      <c r="Q144" s="207"/>
    </row>
    <row r="145" spans="1:16" ht="30.75" customHeight="1" thickBot="1" x14ac:dyDescent="0.3">
      <c r="A145" s="3"/>
      <c r="B145" s="3"/>
      <c r="C145" s="3"/>
      <c r="D145" s="3"/>
      <c r="E145" s="3"/>
      <c r="F145" s="3"/>
      <c r="G145" s="3"/>
      <c r="H145" s="3"/>
      <c r="I145" s="3"/>
      <c r="J145" s="3"/>
      <c r="K145" s="3"/>
      <c r="L145" s="3"/>
      <c r="M145" s="3"/>
      <c r="N145" s="3"/>
      <c r="O145" s="3"/>
      <c r="P145" s="3"/>
    </row>
    <row r="146" spans="1:16" ht="7.5" customHeight="1" x14ac:dyDescent="0.25">
      <c r="A146" s="148"/>
      <c r="B146" s="149"/>
      <c r="C146" s="149"/>
      <c r="D146" s="149"/>
      <c r="E146" s="149"/>
      <c r="F146" s="149"/>
      <c r="G146" s="150"/>
      <c r="H146" s="150"/>
      <c r="I146" s="150"/>
      <c r="J146" s="150"/>
      <c r="K146" s="150"/>
      <c r="L146" s="150"/>
      <c r="M146" s="150"/>
      <c r="N146" s="150"/>
      <c r="O146" s="150"/>
      <c r="P146" s="151"/>
    </row>
    <row r="147" spans="1:16" ht="19.5" customHeight="1" x14ac:dyDescent="0.25">
      <c r="A147" s="152"/>
      <c r="B147" s="153" t="s">
        <v>90</v>
      </c>
      <c r="C147" s="154" t="s">
        <v>55</v>
      </c>
      <c r="D147" s="226"/>
      <c r="E147" s="226"/>
      <c r="F147" s="226"/>
      <c r="G147" s="74"/>
      <c r="H147" s="74"/>
      <c r="I147" s="74"/>
      <c r="J147" s="74"/>
      <c r="K147" s="155"/>
      <c r="L147" s="155"/>
      <c r="M147" s="155"/>
      <c r="N147" s="155"/>
      <c r="O147" s="155"/>
      <c r="P147" s="156"/>
    </row>
    <row r="148" spans="1:16" s="68" customFormat="1" ht="5.25" customHeight="1" x14ac:dyDescent="0.25">
      <c r="A148" s="77"/>
      <c r="B148" s="226"/>
      <c r="C148" s="226"/>
      <c r="D148" s="590"/>
      <c r="E148" s="590"/>
      <c r="F148" s="590"/>
      <c r="G148" s="590"/>
      <c r="H148" s="226"/>
      <c r="I148" s="208"/>
      <c r="J148" s="208"/>
      <c r="K148" s="208"/>
      <c r="L148" s="208"/>
      <c r="M148" s="208"/>
      <c r="N148" s="208"/>
      <c r="O148" s="101"/>
      <c r="P148" s="157"/>
    </row>
    <row r="149" spans="1:16" ht="54.75" customHeight="1" x14ac:dyDescent="0.25">
      <c r="A149" s="152"/>
      <c r="B149" s="155"/>
      <c r="C149" s="591"/>
      <c r="D149" s="592"/>
      <c r="E149" s="592"/>
      <c r="F149" s="592"/>
      <c r="G149" s="592"/>
      <c r="H149" s="592"/>
      <c r="I149" s="592"/>
      <c r="J149" s="592"/>
      <c r="K149" s="592"/>
      <c r="L149" s="592"/>
      <c r="M149" s="592"/>
      <c r="N149" s="592"/>
      <c r="O149" s="593"/>
      <c r="P149" s="156"/>
    </row>
    <row r="150" spans="1:16" ht="54.75" customHeight="1" x14ac:dyDescent="0.25">
      <c r="A150" s="152"/>
      <c r="B150" s="155"/>
      <c r="C150" s="594"/>
      <c r="D150" s="595"/>
      <c r="E150" s="595"/>
      <c r="F150" s="595"/>
      <c r="G150" s="595"/>
      <c r="H150" s="595"/>
      <c r="I150" s="595"/>
      <c r="J150" s="595"/>
      <c r="K150" s="595"/>
      <c r="L150" s="595"/>
      <c r="M150" s="595"/>
      <c r="N150" s="595"/>
      <c r="O150" s="596"/>
      <c r="P150" s="156"/>
    </row>
    <row r="151" spans="1:16" ht="22.5" customHeight="1" thickBot="1" x14ac:dyDescent="0.3">
      <c r="A151" s="212"/>
      <c r="B151" s="213"/>
      <c r="C151" s="605" t="s">
        <v>56</v>
      </c>
      <c r="D151" s="605"/>
      <c r="E151" s="605"/>
      <c r="F151" s="605"/>
      <c r="G151" s="605"/>
      <c r="H151" s="605"/>
      <c r="I151" s="605"/>
      <c r="J151" s="605"/>
      <c r="K151" s="605"/>
      <c r="L151" s="605"/>
      <c r="M151" s="605"/>
      <c r="N151" s="605"/>
      <c r="O151" s="213"/>
      <c r="P151" s="162"/>
    </row>
    <row r="152" spans="1:16" ht="31.5" customHeight="1" thickBot="1" x14ac:dyDescent="0.3">
      <c r="A152" s="3"/>
      <c r="B152" s="3"/>
      <c r="C152" s="3"/>
      <c r="D152" s="3"/>
      <c r="E152" s="3"/>
      <c r="F152" s="3"/>
      <c r="G152" s="3"/>
      <c r="H152" s="3"/>
      <c r="I152" s="3"/>
      <c r="J152" s="3"/>
      <c r="K152" s="3"/>
      <c r="L152" s="3"/>
      <c r="M152" s="3"/>
      <c r="N152" s="3"/>
      <c r="O152" s="3"/>
      <c r="P152" s="3"/>
    </row>
    <row r="153" spans="1:16" s="102" customFormat="1" ht="12" customHeight="1" x14ac:dyDescent="0.25">
      <c r="A153" s="214"/>
      <c r="B153" s="215"/>
      <c r="C153" s="216"/>
      <c r="D153" s="217"/>
      <c r="E153" s="217"/>
      <c r="F153" s="218"/>
      <c r="G153" s="218"/>
      <c r="H153" s="33"/>
      <c r="I153" s="33"/>
      <c r="J153" s="33"/>
      <c r="K153" s="33"/>
      <c r="L153" s="33"/>
      <c r="M153" s="33"/>
      <c r="N153" s="33"/>
      <c r="O153" s="33"/>
      <c r="P153" s="219"/>
    </row>
    <row r="154" spans="1:16" s="102" customFormat="1" ht="29.25" customHeight="1" x14ac:dyDescent="0.35">
      <c r="A154" s="34"/>
      <c r="B154" s="249"/>
      <c r="C154" s="250"/>
      <c r="D154" s="250"/>
      <c r="E154" s="250"/>
      <c r="F154" s="251"/>
      <c r="G154" s="584" t="s">
        <v>0</v>
      </c>
      <c r="H154" s="585"/>
      <c r="I154" s="585"/>
      <c r="J154" s="586"/>
      <c r="K154" s="587" t="s">
        <v>6</v>
      </c>
      <c r="L154" s="588"/>
      <c r="M154" s="588"/>
      <c r="N154" s="588"/>
      <c r="O154" s="589"/>
      <c r="P154" s="76"/>
    </row>
    <row r="155" spans="1:16" s="102" customFormat="1" ht="29.25" customHeight="1" x14ac:dyDescent="0.35">
      <c r="A155" s="187"/>
      <c r="B155" s="252"/>
      <c r="C155" s="253" t="s">
        <v>57</v>
      </c>
      <c r="D155" s="254"/>
      <c r="E155" s="254"/>
      <c r="F155" s="255"/>
      <c r="G155" s="256"/>
      <c r="H155" s="257"/>
      <c r="I155" s="257"/>
      <c r="J155" s="258"/>
      <c r="K155" s="259"/>
      <c r="L155" s="260"/>
      <c r="M155" s="260"/>
      <c r="N155" s="260"/>
      <c r="O155" s="261"/>
      <c r="P155" s="76"/>
    </row>
    <row r="156" spans="1:16" s="102" customFormat="1" ht="12.75" customHeight="1" x14ac:dyDescent="0.25">
      <c r="A156" s="34"/>
      <c r="B156" s="262"/>
      <c r="C156" s="263"/>
      <c r="D156" s="263"/>
      <c r="E156" s="263"/>
      <c r="F156" s="264"/>
      <c r="G156" s="262"/>
      <c r="H156" s="263"/>
      <c r="I156" s="263"/>
      <c r="J156" s="264"/>
      <c r="K156" s="262"/>
      <c r="L156" s="263"/>
      <c r="M156" s="263"/>
      <c r="N156" s="263"/>
      <c r="O156" s="264"/>
      <c r="P156" s="76"/>
    </row>
    <row r="157" spans="1:16" ht="13" thickBot="1" x14ac:dyDescent="0.3">
      <c r="A157" s="212"/>
      <c r="B157" s="213"/>
      <c r="C157" s="213"/>
      <c r="D157" s="213"/>
      <c r="E157" s="213"/>
      <c r="F157" s="213"/>
      <c r="G157" s="213"/>
      <c r="H157" s="213"/>
      <c r="I157" s="213"/>
      <c r="J157" s="213"/>
      <c r="K157" s="213"/>
      <c r="L157" s="213"/>
      <c r="M157" s="213"/>
      <c r="N157" s="213"/>
      <c r="O157" s="213"/>
      <c r="P157" s="162"/>
    </row>
  </sheetData>
  <sheetProtection algorithmName="SHA-512" hashValue="FSZN1wxvB64SIcGda8uEFLeQwxNl8IWrk5X7CIbf/yzsknntBrj5BIXfOxnpkSULSkx9IJ3ZScRYV+yQdLDYyA==" saltValue="icYhF6zdwq6TxYeO8URdEQ==" spinCount="100000" sheet="1" objects="1" scenarios="1"/>
  <mergeCells count="251">
    <mergeCell ref="D2:P2"/>
    <mergeCell ref="B3:G3"/>
    <mergeCell ref="H3:K3"/>
    <mergeCell ref="L3:O3"/>
    <mergeCell ref="B4:O4"/>
    <mergeCell ref="C12:F12"/>
    <mergeCell ref="I12:O12"/>
    <mergeCell ref="C13:F13"/>
    <mergeCell ref="I13:K13"/>
    <mergeCell ref="B5:O6"/>
    <mergeCell ref="C14:G14"/>
    <mergeCell ref="I14:K14"/>
    <mergeCell ref="D8:N8"/>
    <mergeCell ref="C10:F10"/>
    <mergeCell ref="I10:O10"/>
    <mergeCell ref="C11:F11"/>
    <mergeCell ref="I11:O11"/>
    <mergeCell ref="B34:O34"/>
    <mergeCell ref="B36:E36"/>
    <mergeCell ref="F36:G36"/>
    <mergeCell ref="I36:J36"/>
    <mergeCell ref="K36:O36"/>
    <mergeCell ref="B37:M37"/>
    <mergeCell ref="C15:G15"/>
    <mergeCell ref="I15:O15"/>
    <mergeCell ref="D22:G22"/>
    <mergeCell ref="H22:K22"/>
    <mergeCell ref="L22:O22"/>
    <mergeCell ref="B23:C23"/>
    <mergeCell ref="D62:G62"/>
    <mergeCell ref="H62:K62"/>
    <mergeCell ref="L62:O62"/>
    <mergeCell ref="D42:M42"/>
    <mergeCell ref="B63:C63"/>
    <mergeCell ref="F63:G63"/>
    <mergeCell ref="J63:K63"/>
    <mergeCell ref="N63:O63"/>
    <mergeCell ref="D44:G44"/>
    <mergeCell ref="H44:K44"/>
    <mergeCell ref="L44:O44"/>
    <mergeCell ref="B45:C45"/>
    <mergeCell ref="B56:O56"/>
    <mergeCell ref="F66:G66"/>
    <mergeCell ref="J66:K66"/>
    <mergeCell ref="N66:O66"/>
    <mergeCell ref="F67:G67"/>
    <mergeCell ref="J67:K67"/>
    <mergeCell ref="N67:O67"/>
    <mergeCell ref="F64:G64"/>
    <mergeCell ref="J64:K64"/>
    <mergeCell ref="N64:O64"/>
    <mergeCell ref="F65:G65"/>
    <mergeCell ref="J65:K65"/>
    <mergeCell ref="N65:O65"/>
    <mergeCell ref="H81:K81"/>
    <mergeCell ref="L81:O81"/>
    <mergeCell ref="H82:I82"/>
    <mergeCell ref="J82:K82"/>
    <mergeCell ref="L82:M82"/>
    <mergeCell ref="N82:O82"/>
    <mergeCell ref="B68:O68"/>
    <mergeCell ref="H74:I74"/>
    <mergeCell ref="J74:K74"/>
    <mergeCell ref="L74:M74"/>
    <mergeCell ref="N74:O74"/>
    <mergeCell ref="H75:I75"/>
    <mergeCell ref="J75:K75"/>
    <mergeCell ref="L75:M75"/>
    <mergeCell ref="N75:O75"/>
    <mergeCell ref="C85:O85"/>
    <mergeCell ref="C86:G86"/>
    <mergeCell ref="H86:I86"/>
    <mergeCell ref="J86:K86"/>
    <mergeCell ref="L86:M86"/>
    <mergeCell ref="N86:O86"/>
    <mergeCell ref="H83:I83"/>
    <mergeCell ref="J83:K83"/>
    <mergeCell ref="L83:M83"/>
    <mergeCell ref="N83:O83"/>
    <mergeCell ref="C84:G84"/>
    <mergeCell ref="H84:I84"/>
    <mergeCell ref="J84:K84"/>
    <mergeCell ref="L84:M84"/>
    <mergeCell ref="N84:O84"/>
    <mergeCell ref="C87:G87"/>
    <mergeCell ref="H87:I87"/>
    <mergeCell ref="J87:K87"/>
    <mergeCell ref="L87:M87"/>
    <mergeCell ref="N87:O87"/>
    <mergeCell ref="C88:G88"/>
    <mergeCell ref="H88:I88"/>
    <mergeCell ref="J88:K88"/>
    <mergeCell ref="L88:M88"/>
    <mergeCell ref="N88:O88"/>
    <mergeCell ref="C89:G89"/>
    <mergeCell ref="H89:I89"/>
    <mergeCell ref="J89:K89"/>
    <mergeCell ref="L89:M89"/>
    <mergeCell ref="N89:O89"/>
    <mergeCell ref="C90:G90"/>
    <mergeCell ref="H90:I90"/>
    <mergeCell ref="J90:K90"/>
    <mergeCell ref="L90:M90"/>
    <mergeCell ref="N90:O90"/>
    <mergeCell ref="H94:I94"/>
    <mergeCell ref="J94:K94"/>
    <mergeCell ref="L94:M94"/>
    <mergeCell ref="N94:O94"/>
    <mergeCell ref="H95:I95"/>
    <mergeCell ref="J95:K95"/>
    <mergeCell ref="L95:M95"/>
    <mergeCell ref="N95:O95"/>
    <mergeCell ref="C91:O91"/>
    <mergeCell ref="H92:I92"/>
    <mergeCell ref="J92:K92"/>
    <mergeCell ref="L92:M92"/>
    <mergeCell ref="N92:O92"/>
    <mergeCell ref="H93:I93"/>
    <mergeCell ref="J93:K93"/>
    <mergeCell ref="L93:M93"/>
    <mergeCell ref="N93:O93"/>
    <mergeCell ref="H96:I96"/>
    <mergeCell ref="J96:K96"/>
    <mergeCell ref="L96:M96"/>
    <mergeCell ref="N96:O96"/>
    <mergeCell ref="C97:O97"/>
    <mergeCell ref="J102:K103"/>
    <mergeCell ref="L102:O102"/>
    <mergeCell ref="L103:M103"/>
    <mergeCell ref="N103:O103"/>
    <mergeCell ref="J106:K106"/>
    <mergeCell ref="L106:M106"/>
    <mergeCell ref="N106:O106"/>
    <mergeCell ref="J107:K107"/>
    <mergeCell ref="L107:M107"/>
    <mergeCell ref="N107:O107"/>
    <mergeCell ref="C104:I104"/>
    <mergeCell ref="J104:K104"/>
    <mergeCell ref="L104:M104"/>
    <mergeCell ref="N104:O104"/>
    <mergeCell ref="J105:K105"/>
    <mergeCell ref="L105:M105"/>
    <mergeCell ref="N105:O105"/>
    <mergeCell ref="J110:K110"/>
    <mergeCell ref="L110:M110"/>
    <mergeCell ref="N110:O110"/>
    <mergeCell ref="J111:K111"/>
    <mergeCell ref="L111:M111"/>
    <mergeCell ref="N111:O111"/>
    <mergeCell ref="C108:I108"/>
    <mergeCell ref="J108:K108"/>
    <mergeCell ref="L108:M108"/>
    <mergeCell ref="N108:O108"/>
    <mergeCell ref="C109:I109"/>
    <mergeCell ref="J109:K109"/>
    <mergeCell ref="L109:M109"/>
    <mergeCell ref="N109:O109"/>
    <mergeCell ref="D114:I114"/>
    <mergeCell ref="J114:K114"/>
    <mergeCell ref="L114:M114"/>
    <mergeCell ref="N114:O114"/>
    <mergeCell ref="C115:I115"/>
    <mergeCell ref="J115:K115"/>
    <mergeCell ref="L115:M115"/>
    <mergeCell ref="N115:O115"/>
    <mergeCell ref="C112:I112"/>
    <mergeCell ref="J112:K112"/>
    <mergeCell ref="L112:M112"/>
    <mergeCell ref="N112:O112"/>
    <mergeCell ref="C113:I113"/>
    <mergeCell ref="J113:K113"/>
    <mergeCell ref="L113:M113"/>
    <mergeCell ref="N113:O113"/>
    <mergeCell ref="E125:H125"/>
    <mergeCell ref="I125:J125"/>
    <mergeCell ref="K125:L125"/>
    <mergeCell ref="M125:N125"/>
    <mergeCell ref="E126:H126"/>
    <mergeCell ref="I126:J126"/>
    <mergeCell ref="K126:L126"/>
    <mergeCell ref="M126:N126"/>
    <mergeCell ref="C116:O116"/>
    <mergeCell ref="I123:J123"/>
    <mergeCell ref="K123:L123"/>
    <mergeCell ref="M123:N123"/>
    <mergeCell ref="C124:D126"/>
    <mergeCell ref="E124:H124"/>
    <mergeCell ref="I124:J124"/>
    <mergeCell ref="K124:L124"/>
    <mergeCell ref="M124:N124"/>
    <mergeCell ref="C122:G122"/>
    <mergeCell ref="C127:H127"/>
    <mergeCell ref="I127:J127"/>
    <mergeCell ref="K127:L127"/>
    <mergeCell ref="M127:N127"/>
    <mergeCell ref="C128:D129"/>
    <mergeCell ref="E128:F128"/>
    <mergeCell ref="G128:H128"/>
    <mergeCell ref="I128:J128"/>
    <mergeCell ref="K128:L128"/>
    <mergeCell ref="M128:N128"/>
    <mergeCell ref="E129:F129"/>
    <mergeCell ref="G129:H129"/>
    <mergeCell ref="I129:J129"/>
    <mergeCell ref="K129:L129"/>
    <mergeCell ref="M129:N129"/>
    <mergeCell ref="M131:N131"/>
    <mergeCell ref="C132:P132"/>
    <mergeCell ref="K139:L139"/>
    <mergeCell ref="M139:N139"/>
    <mergeCell ref="E140:H140"/>
    <mergeCell ref="I140:J140"/>
    <mergeCell ref="K140:L140"/>
    <mergeCell ref="M140:N140"/>
    <mergeCell ref="I137:J137"/>
    <mergeCell ref="C136:G136"/>
    <mergeCell ref="K137:L137"/>
    <mergeCell ref="C149:O150"/>
    <mergeCell ref="C151:N151"/>
    <mergeCell ref="G154:J154"/>
    <mergeCell ref="K154:O154"/>
    <mergeCell ref="C143:H143"/>
    <mergeCell ref="I143:J143"/>
    <mergeCell ref="K143:L143"/>
    <mergeCell ref="M143:N143"/>
    <mergeCell ref="C144:P144"/>
    <mergeCell ref="D148:G148"/>
    <mergeCell ref="C130:H130"/>
    <mergeCell ref="M137:N137"/>
    <mergeCell ref="C141:H141"/>
    <mergeCell ref="I141:J141"/>
    <mergeCell ref="K141:L141"/>
    <mergeCell ref="M141:N141"/>
    <mergeCell ref="C142:D142"/>
    <mergeCell ref="E142:H142"/>
    <mergeCell ref="I142:J142"/>
    <mergeCell ref="K142:L142"/>
    <mergeCell ref="M142:N142"/>
    <mergeCell ref="I130:J130"/>
    <mergeCell ref="K130:L130"/>
    <mergeCell ref="M130:N130"/>
    <mergeCell ref="C138:D140"/>
    <mergeCell ref="E138:H138"/>
    <mergeCell ref="I138:J138"/>
    <mergeCell ref="K138:L138"/>
    <mergeCell ref="M138:N138"/>
    <mergeCell ref="E139:H139"/>
    <mergeCell ref="I139:J139"/>
    <mergeCell ref="C131:H131"/>
    <mergeCell ref="I131:J131"/>
    <mergeCell ref="K131:L131"/>
  </mergeCells>
  <conditionalFormatting sqref="J115:K115">
    <cfRule type="cellIs" dxfId="2" priority="3" operator="equal">
      <formula>FALSE</formula>
    </cfRule>
  </conditionalFormatting>
  <conditionalFormatting sqref="L115:M115">
    <cfRule type="cellIs" dxfId="1" priority="2" operator="equal">
      <formula>FALSE</formula>
    </cfRule>
  </conditionalFormatting>
  <conditionalFormatting sqref="N115:O115">
    <cfRule type="cellIs" dxfId="0" priority="1" operator="equal">
      <formula>FALSE</formula>
    </cfRule>
  </conditionalFormatting>
  <printOptions horizontalCentered="1"/>
  <pageMargins left="0.23622047244094491" right="0" top="0.15748031496062992" bottom="0.11811023622047245" header="0.11811023622047245" footer="0.11811023622047245"/>
  <pageSetup paperSize="9" scale="48" fitToHeight="0" orientation="portrait" r:id="rId1"/>
  <headerFooter alignWithMargins="0">
    <oddFooter>&amp;LHERA - Podaci za kvartalno istraživanje tržišta plina u Republici Hrvatskoj - 2022.&amp;R&amp;P</oddFooter>
  </headerFooter>
  <rowBreaks count="2" manualBreakCount="2">
    <brk id="57" max="15" man="1"/>
    <brk id="117" max="15" man="1"/>
  </rowBreaks>
  <ignoredErrors>
    <ignoredError sqref="I10" unlockedFormula="1"/>
  </ignoredError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407F9E6-2DAC-4E34-9CBF-D3D8F5A369AE}">
          <x14:formula1>
            <xm:f>Sheet1!$A$1:$A$2</xm:f>
          </x14:formula1>
          <xm:sqref>H91:O91 H86:O89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FDE50-1D1E-4004-A9D4-E8A7A47F09E2}">
  <dimension ref="B2:D10"/>
  <sheetViews>
    <sheetView workbookViewId="0">
      <selection activeCell="F31" sqref="F31"/>
    </sheetView>
  </sheetViews>
  <sheetFormatPr defaultRowHeight="12.5" x14ac:dyDescent="0.25"/>
  <cols>
    <col min="2" max="2" width="18.54296875" customWidth="1"/>
  </cols>
  <sheetData>
    <row r="2" spans="2:4" x14ac:dyDescent="0.25">
      <c r="B2" t="s">
        <v>162</v>
      </c>
      <c r="C2" t="s">
        <v>166</v>
      </c>
    </row>
    <row r="4" spans="2:4" x14ac:dyDescent="0.25">
      <c r="B4" t="s">
        <v>163</v>
      </c>
      <c r="C4" s="332">
        <f>+'2. kvartal_2023'!E33-'2. kvartal_2023_bez Uredbe'!E55</f>
        <v>0</v>
      </c>
    </row>
    <row r="8" spans="2:4" x14ac:dyDescent="0.25">
      <c r="B8" t="s">
        <v>164</v>
      </c>
      <c r="C8" s="332">
        <f>+'2. kvartal_2023'!K131-'2. kvartal_2023_bez Uredbe'!K131</f>
        <v>0</v>
      </c>
      <c r="D8" s="333"/>
    </row>
    <row r="10" spans="2:4" x14ac:dyDescent="0.25">
      <c r="B10" t="s">
        <v>165</v>
      </c>
      <c r="C10" s="332">
        <f>+'2. kvartal_2023'!K143-'2. kvartal_2023_bez Uredbe'!K143</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DCF26-A731-4E18-8F3A-E1333A86EA97}">
  <sheetPr codeName="Sheet4"/>
  <dimension ref="A1:A2"/>
  <sheetViews>
    <sheetView workbookViewId="0"/>
  </sheetViews>
  <sheetFormatPr defaultRowHeight="12.5" x14ac:dyDescent="0.25"/>
  <sheetData>
    <row r="1" spans="1:1" x14ac:dyDescent="0.25">
      <c r="A1" s="265" t="s">
        <v>98</v>
      </c>
    </row>
    <row r="2" spans="1:1" x14ac:dyDescent="0.25">
      <c r="A2" s="265"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Upute</vt:lpstr>
      <vt:lpstr>2. kvartal_2023</vt:lpstr>
      <vt:lpstr>2. kvartal_2023_bez Uredbe</vt:lpstr>
      <vt:lpstr>Uredba</vt:lpstr>
      <vt:lpstr>Sheet1</vt:lpstr>
      <vt:lpstr>'2. kvartal_2023'!Print_Area</vt:lpstr>
      <vt:lpstr>'2. kvartal_2023_bez Uredbe'!Print_Area</vt:lpstr>
      <vt:lpstr>Upute!Print_Area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2021-04-28T07:48:16Z</dcterms:created>
  <dcterms:modified xsi:type="dcterms:W3CDTF">2023-07-17T09:34:36Z</dcterms:modified>
</cp:coreProperties>
</file>