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codeName="DieseArbeitsmappe" defaultThemeVersion="124226"/>
  <mc:AlternateContent xmlns:mc="http://schemas.openxmlformats.org/markup-compatibility/2006">
    <mc:Choice Requires="x15">
      <x15ac:absPath xmlns:x15ac="http://schemas.microsoft.com/office/spreadsheetml/2010/11/ac" url="C:\Users\Jan Haizman\Dropbox\Content CNet\Post-Market Entry Compliance Guide\Germany\forms\"/>
    </mc:Choice>
  </mc:AlternateContent>
  <workbookProtection workbookPassword="E4D1" lockStructure="1"/>
  <bookViews>
    <workbookView xWindow="0" yWindow="0" windowWidth="23040" windowHeight="8808" tabRatio="619"/>
  </bookViews>
  <sheets>
    <sheet name="Fragebogen" sheetId="1" r:id="rId1"/>
  </sheets>
  <definedNames>
    <definedName name="A_Bet_MutterG">Fragebogen!$B$55</definedName>
    <definedName name="A_Bet1">Fragebogen!$B$45</definedName>
    <definedName name="A_Bet10">Fragebogen!$F$49</definedName>
    <definedName name="A_Bet11">Fragebogen!$B$50</definedName>
    <definedName name="A_Bet12">Fragebogen!$F$50</definedName>
    <definedName name="A_Bet2">Fragebogen!$F$45</definedName>
    <definedName name="A_Bet3">Fragebogen!$B$46</definedName>
    <definedName name="A_Bet4">Fragebogen!$F$46</definedName>
    <definedName name="A_Bet5">Fragebogen!$B$47</definedName>
    <definedName name="A_Bet6">Fragebogen!$F$47</definedName>
    <definedName name="A_Bet7">Fragebogen!$B$48</definedName>
    <definedName name="A_Bet8">Fragebogen!$F$48</definedName>
    <definedName name="A_Bet9">Fragebogen!$B$49</definedName>
    <definedName name="Ansprechpartner">Fragebogen!$E$34</definedName>
    <definedName name="Betriebsnummer">Fragebogen!$F$1</definedName>
    <definedName name="C_Ab_10MWh_bis_2GWh">Fragebogen!$F$67</definedName>
    <definedName name="C_Ab_ab_2GWh">Fragebogen!$F$68</definedName>
    <definedName name="C_Ab_alle_alle">Fragebogen!$F$90</definedName>
    <definedName name="C_Ab_alle_GV">Fragebogen!$F$87</definedName>
    <definedName name="C_Ab_alle_nGV">Fragebogen!$F$89</definedName>
    <definedName name="C_Ab_alle_nGVinGV">Fragebogen!$F$88</definedName>
    <definedName name="C_Ab_Band1_alle">Fragebogen!$H$90</definedName>
    <definedName name="C_Ab_Band1_GV">Fragebogen!$H$87</definedName>
    <definedName name="C_Ab_Band1_nGV">Fragebogen!$H$89</definedName>
    <definedName name="C_Ab_Band1_nGVinGV">Fragebogen!$H$88</definedName>
    <definedName name="C_Ab_Band2_alle">Fragebogen!$I$90</definedName>
    <definedName name="C_Ab_Band2_GV">Fragebogen!$I$87</definedName>
    <definedName name="C_Ab_Band2_nGV">Fragebogen!$I$89</definedName>
    <definedName name="C_Ab_Band2_nGVinGV">Fragebogen!$I$88</definedName>
    <definedName name="C_Ab_Band3_alle">Fragebogen!$J$90</definedName>
    <definedName name="C_Ab_Band3_GV">Fragebogen!$J$87</definedName>
    <definedName name="C_Ab_Band3_nGV">Fragebogen!$J$89</definedName>
    <definedName name="C_Ab_Band3_nGVinGV">Fragebogen!$J$88</definedName>
    <definedName name="C_Ab_Band4_alle">Fragebogen!$K$90</definedName>
    <definedName name="C_Ab_Band4_GV">Fragebogen!$K$87</definedName>
    <definedName name="C_Ab_Band4_nGV">Fragebogen!$K$89</definedName>
    <definedName name="C_Ab_Band4_nGVinGV">Fragebogen!$K$88</definedName>
    <definedName name="C_Ab_bis_10MWh">Fragebogen!$F$66</definedName>
    <definedName name="C_Ab_HHK_alle">Fragebogen!$G$90</definedName>
    <definedName name="C_Ab_HHK_GV">Fragebogen!$G$87</definedName>
    <definedName name="C_Ab_HHK_nGV">Fragebogen!$G$89</definedName>
    <definedName name="C_Ab_HHK_nGVinGV">Fragebogen!$G$88</definedName>
    <definedName name="C_Ab_NH_Gesamt">Fragebogen!$H$110</definedName>
    <definedName name="C_Ab_NH1">Fragebogen!$H$107</definedName>
    <definedName name="C_Ab_NH2">Fragebogen!$H$108</definedName>
    <definedName name="C_Ab_NH3">Fragebogen!$H$109</definedName>
    <definedName name="C_AB_Oeko2014_Sonst">Fragebogen!$G$131</definedName>
    <definedName name="C_Ab_Oeko2015">Fragebogen!$H$118</definedName>
    <definedName name="C_Ab_Oeko2015_22EnWG">Fragebogen!$H$119</definedName>
    <definedName name="C_Ab_RLM_Gesamt">Fragebogen!$F$110</definedName>
    <definedName name="C_Ab_RLM1">Fragebogen!$F$107</definedName>
    <definedName name="C_Ab_RLM2">Fragebogen!$F$108</definedName>
    <definedName name="C_Ab_RLM3">Fragebogen!$F$109</definedName>
    <definedName name="C_Ab_SLP_Gesamt">Fragebogen!$G$110</definedName>
    <definedName name="C_Ab_SLP1">Fragebogen!$G$107</definedName>
    <definedName name="C_Ab_SLP2">Fragebogen!$G$108</definedName>
    <definedName name="C_Ab_SLP3">Fragebogen!$G$109</definedName>
    <definedName name="C_Ab_WP_Gesamt">Fragebogen!$I$110</definedName>
    <definedName name="C_Ab_WP1">Fragebogen!$I$107</definedName>
    <definedName name="C_Ab_WP2">Fragebogen!$I$108</definedName>
    <definedName name="C_Ab_WP3">Fragebogen!$I$109</definedName>
    <definedName name="C_Abgabe_Gesamt">Fragebogen!$F$69</definedName>
    <definedName name="C_ZP_10MWh_bis_2GWh">Fragebogen!$G$67</definedName>
    <definedName name="C_ZP_ab_2GWh">Fragebogen!$G$68</definedName>
    <definedName name="C_ZP_alle_alle">Fragebogen!$F$80</definedName>
    <definedName name="C_ZP_alle_GV">Fragebogen!$F$77</definedName>
    <definedName name="C_ZP_alle_nGV">Fragebogen!$F$79</definedName>
    <definedName name="C_ZP_alle_nGVinGV">Fragebogen!$F$78</definedName>
    <definedName name="C_ZP_Band1_alle">Fragebogen!$H$80</definedName>
    <definedName name="C_ZP_Band1_GV">Fragebogen!$H$77</definedName>
    <definedName name="C_ZP_Band1_nGV">Fragebogen!$H$79</definedName>
    <definedName name="C_ZP_Band1_nGVinGV">Fragebogen!$H$78</definedName>
    <definedName name="C_ZP_Band2_alle">Fragebogen!$I$80</definedName>
    <definedName name="C_ZP_Band2_GV">Fragebogen!$I$77</definedName>
    <definedName name="C_ZP_Band2_nGV">Fragebogen!$I$79</definedName>
    <definedName name="C_ZP_Band2_nGVinGV">Fragebogen!$I$78</definedName>
    <definedName name="C_ZP_Band3_alle">Fragebogen!$J$80</definedName>
    <definedName name="C_ZP_Band3_GV">Fragebogen!$J$77</definedName>
    <definedName name="C_ZP_Band3_nGV">Fragebogen!$J$79</definedName>
    <definedName name="C_ZP_Band3_nGVinGV">Fragebogen!$J$78</definedName>
    <definedName name="C_ZP_Band4_alle">Fragebogen!$K$80</definedName>
    <definedName name="C_ZP_Band4_GV">Fragebogen!$K$77</definedName>
    <definedName name="C_ZP_Band4_nGV">Fragebogen!$K$79</definedName>
    <definedName name="C_ZP_Band4_nGVinGV">Fragebogen!$K$78</definedName>
    <definedName name="C_ZP_bis_10MWh">Fragebogen!$G$66</definedName>
    <definedName name="C_ZP_Gesamt">Fragebogen!$G$69</definedName>
    <definedName name="C_ZP_HHK_alle">Fragebogen!$G$80</definedName>
    <definedName name="C_ZP_HHK_GV">Fragebogen!$G$77</definedName>
    <definedName name="C_ZP_HHK_nGV">Fragebogen!$G$79</definedName>
    <definedName name="C_ZP_HHK_nGVinGV">Fragebogen!$G$78</definedName>
    <definedName name="C_ZP_NH_Gesamt">Fragebogen!$H$100</definedName>
    <definedName name="C_ZP_NH1">Fragebogen!$H$97</definedName>
    <definedName name="C_ZP_NH2">Fragebogen!$H$98</definedName>
    <definedName name="C_ZP_NH3">Fragebogen!$H$99</definedName>
    <definedName name="C_ZP_Oeko2015">Fragebogen!$G$118</definedName>
    <definedName name="C_ZP_Oeko2015_22EnWG">Fragebogen!$G$119</definedName>
    <definedName name="C_ZP_RLM_Gesamt">Fragebogen!$F$100</definedName>
    <definedName name="C_ZP_RLM1">Fragebogen!$F$97</definedName>
    <definedName name="C_ZP_RLM2">Fragebogen!$F$98</definedName>
    <definedName name="C_ZP_RLM3">Fragebogen!$F$99</definedName>
    <definedName name="C_ZP_SLP_Gesamt">Fragebogen!$G$100</definedName>
    <definedName name="C_ZP_SLP1">Fragebogen!$G$97</definedName>
    <definedName name="C_ZP_SLP2">Fragebogen!$G$98</definedName>
    <definedName name="C_ZP_SLP3">Fragebogen!$G$99</definedName>
    <definedName name="C_ZP_WP_Gesamt">Fragebogen!$I$100</definedName>
    <definedName name="C_ZP_WP1">Fragebogen!$I$97</definedName>
    <definedName name="C_ZP_WP2">Fragebogen!$I$98</definedName>
    <definedName name="C_ZP_WP3">Fragebogen!$I$99</definedName>
    <definedName name="D_AB_VertragsW">Fragebogen!$I$145</definedName>
    <definedName name="D_Belieferung">Fragebogen!$I$138</definedName>
    <definedName name="D_Belieferung_Hkunden">Fragebogen!$I$139</definedName>
    <definedName name="D_RahmenV">Fragebogen!$H$138</definedName>
    <definedName name="D_RahmenV_Hkunden">Fragebogen!$H$139</definedName>
    <definedName name="D_ZP_VertragsW">Fragebogen!$H$145</definedName>
    <definedName name="E_Boni_HK_FreiKW1">Fragebogen!$I$276</definedName>
    <definedName name="E_Boni_HK_FreiKW2">Fragebogen!$I$277</definedName>
    <definedName name="E_Boni_HK_FreiKW3">Fragebogen!$I$278</definedName>
    <definedName name="E_Boni_HK_Hoehe1">Fragebogen!$G$276</definedName>
    <definedName name="E_Boni_HK_Hoehe2">Fragebogen!$G$277</definedName>
    <definedName name="E_Boni_HK_Hoehe3">Fragebogen!$G$278</definedName>
    <definedName name="E_Boni_HK_Sonst1">Fragebogen!$J$276</definedName>
    <definedName name="E_Boni_HK_Sonst2">Fragebogen!$J$277</definedName>
    <definedName name="E_Boni_HK_Sonst3">Fragebogen!$J$278</definedName>
    <definedName name="E_Boni_HK_Stabil1">Fragebogen!$H$276</definedName>
    <definedName name="E_Boni_HK_Stabil2">Fragebogen!$H$277</definedName>
    <definedName name="E_Boni_HK_Stabil3">Fragebogen!$H$278</definedName>
    <definedName name="E_Boni_HK1">Fragebogen!$F$276</definedName>
    <definedName name="E_Boni_HK2">Fragebogen!$F$277</definedName>
    <definedName name="E_Boni_HK3">Fragebogen!$F$278</definedName>
    <definedName name="E_Gewerbe_19StromNEV1">Fragebogen!$F$237</definedName>
    <definedName name="E_Gewerbe_abschalt_Last1">Fragebogen!$F$238</definedName>
    <definedName name="E_Gewerbe_Beschaff1">Fragebogen!$F$242</definedName>
    <definedName name="E_Gewerbe_EEG1">Fragebogen!$F$235</definedName>
    <definedName name="E_Gewerbe_Konz1">Fragebogen!$F$234</definedName>
    <definedName name="E_Gewerbe_KWKG">Fragebogen!$F$236</definedName>
    <definedName name="E_Gewerbe_Mess1">Fragebogen!$F$233</definedName>
    <definedName name="E_Gewerbe_Netz1">Fragebogen!$F$232</definedName>
    <definedName name="E_Gewerbe_Offshore1">Fragebogen!$F$239</definedName>
    <definedName name="E_Gewerbe_Stromsteuer1">Fragebogen!$F$240</definedName>
    <definedName name="E_Gewerbe_Ust1">Fragebogen!$F$241</definedName>
    <definedName name="E_Gewerbe1">Fragebogen!$F$231</definedName>
    <definedName name="E_GewerbeK">Fragebogen!$H$219</definedName>
    <definedName name="E_Heiz_NH">Fragebogen!$F$204</definedName>
    <definedName name="E_Heiz_NH_Beschaff">Fragebogen!$F$215</definedName>
    <definedName name="E_Heiz_NH_Konz">Fragebogen!$F$207</definedName>
    <definedName name="E_Heiz_NH_Mess">Fragebogen!$F$206</definedName>
    <definedName name="E_Heiz_NH_Netz">Fragebogen!$F$205</definedName>
    <definedName name="E_Heiz_NH_Ust">Fragebogen!$F$214</definedName>
    <definedName name="E_Heiz_WP">Fragebogen!$G$204</definedName>
    <definedName name="E_Heiz_WP_Beschaff">Fragebogen!$G$215</definedName>
    <definedName name="E_Heiz_WP_Konz">Fragebogen!$G$207</definedName>
    <definedName name="E_Heiz_WP_Mess">Fragebogen!$G$206</definedName>
    <definedName name="E_Heiz_WP_Netz">Fragebogen!$G$205</definedName>
    <definedName name="E_Heiz_WP_Ust">Fragebogen!$G$214</definedName>
    <definedName name="E_HK_Oeko">Fragebogen!$F$254</definedName>
    <definedName name="E_HK_Oeko_Abr">Fragebogen!$F$256</definedName>
    <definedName name="E_HK_Oeko_Beschaff">Fragebogen!$F$267</definedName>
    <definedName name="E_HK_Oeko_Konz">Fragebogen!$F$259</definedName>
    <definedName name="E_HK_Oeko_MessB">Fragebogen!$F$258</definedName>
    <definedName name="E_HK_Oeko_Messung">Fragebogen!$F$257</definedName>
    <definedName name="E_HK_Oeko_Netz">Fragebogen!$F$255</definedName>
    <definedName name="E_HK_Oeko_Ust">Fragebogen!$F$266</definedName>
    <definedName name="E_Industrie_19StromNEV1">Fragebogen!$G$237</definedName>
    <definedName name="E_Industrie_abschalt_Last1">Fragebogen!$G$238</definedName>
    <definedName name="E_Industrie_Beschaff1">Fragebogen!$G$242</definedName>
    <definedName name="E_Industrie_EEG1">Fragebogen!$G$235</definedName>
    <definedName name="E_Industrie_Konz1">Fragebogen!$G$234</definedName>
    <definedName name="E_Industrie_KWKG1">Fragebogen!$G$236</definedName>
    <definedName name="E_Industrie_Mess1">Fragebogen!$G$233</definedName>
    <definedName name="E_Industrie_Netz1">Fragebogen!$G$232</definedName>
    <definedName name="E_Industrie_Offshore1">Fragebogen!$G$239</definedName>
    <definedName name="E_Industrie_Stromsteuer1">Fragebogen!$G$240</definedName>
    <definedName name="E_Industrie_Ust1">Fragebogen!$G$241</definedName>
    <definedName name="E_Industrie1">Fragebogen!$G$231</definedName>
    <definedName name="E_IndustrieK">Fragebogen!$H$220</definedName>
    <definedName name="E_Mail">Fragebogen!$E$35</definedName>
    <definedName name="E_Preis_B1_19StromNEV1">Fragebogen!$D$165</definedName>
    <definedName name="E_Preis_B1_19StromNEV2">Fragebogen!$E$165</definedName>
    <definedName name="E_Preis_B1_19StromNEV3">Fragebogen!$F$165</definedName>
    <definedName name="E_Preis_B1_Abr1">Fragebogen!$D$159</definedName>
    <definedName name="E_Preis_B1_Abr2">Fragebogen!$E$159</definedName>
    <definedName name="E_Preis_B1_Abr3">Fragebogen!$F$159</definedName>
    <definedName name="E_Preis_B1_abschalt_Last1">Fragebogen!$D$166</definedName>
    <definedName name="E_Preis_B1_abschalt_Last2">Fragebogen!$E$166</definedName>
    <definedName name="E_Preis_B1_abschalt_Last3">Fragebogen!$F$166</definedName>
    <definedName name="E_Preis_B1_Beschaff1">Fragebogen!$D$170</definedName>
    <definedName name="E_Preis_B1_Beschaff2">Fragebogen!$E$170</definedName>
    <definedName name="E_Preis_B1_Beschaff3">Fragebogen!$F$170</definedName>
    <definedName name="E_Preis_B1_EEG1">Fragebogen!$D$163</definedName>
    <definedName name="E_Preis_B1_EEG2">Fragebogen!$E$163</definedName>
    <definedName name="E_Preis_B1_EEG3">Fragebogen!$F$163</definedName>
    <definedName name="E_Preis_B1_Gesamt1">Fragebogen!$D$157</definedName>
    <definedName name="E_Preis_B1_Gesamt2">Fragebogen!$E$157</definedName>
    <definedName name="E_Preis_B1_Gesamt3">Fragebogen!$F$157</definedName>
    <definedName name="E_Preis_B1_Konz1">Fragebogen!$D$162</definedName>
    <definedName name="E_Preis_B1_Konz2">Fragebogen!$E$162</definedName>
    <definedName name="E_Preis_B1_Konz3">Fragebogen!$F$162</definedName>
    <definedName name="E_Preis_B1_KWKG1">Fragebogen!$D$164</definedName>
    <definedName name="E_Preis_B1_KWKG2">Fragebogen!$E$164</definedName>
    <definedName name="E_Preis_B1_KWKG3">Fragebogen!$F$164</definedName>
    <definedName name="E_Preis_B1_MessB1">Fragebogen!$D$161</definedName>
    <definedName name="E_Preis_B1_MessB2">Fragebogen!$E$161</definedName>
    <definedName name="E_Preis_B1_MessB3">Fragebogen!$F$161</definedName>
    <definedName name="E_Preis_B1_Messung1">Fragebogen!$D$160</definedName>
    <definedName name="E_Preis_B1_Messung2">Fragebogen!$E$160</definedName>
    <definedName name="E_Preis_B1_Messung3">Fragebogen!$F$160</definedName>
    <definedName name="E_Preis_B1_Netz1">Fragebogen!$D$158</definedName>
    <definedName name="E_Preis_B1_Netz2">Fragebogen!$E$158</definedName>
    <definedName name="E_Preis_B1_Netz3">Fragebogen!$F$158</definedName>
    <definedName name="E_Preis_B1_Offshore1">Fragebogen!$D$167</definedName>
    <definedName name="E_Preis_B1_Offshore2">Fragebogen!$E$167</definedName>
    <definedName name="E_Preis_B1_Offshore3">Fragebogen!$F$167</definedName>
    <definedName name="E_Preis_B1_Stromsteuer1">Fragebogen!$D$168</definedName>
    <definedName name="E_Preis_B1_Stromsteuer2">Fragebogen!$E$168</definedName>
    <definedName name="E_Preis_B1_Stromsteuer3">Fragebogen!$F$168</definedName>
    <definedName name="E_Preis_B1_Ust1">Fragebogen!$D$169</definedName>
    <definedName name="E_Preis_B1_Ust2">Fragebogen!$E$169</definedName>
    <definedName name="E_Preis_B1_Ust3">Fragebogen!$F$169</definedName>
    <definedName name="E_Preis_B2_19StromNEV1">Fragebogen!$G$165</definedName>
    <definedName name="E_Preis_B2_19StromNEV2">Fragebogen!$H$165</definedName>
    <definedName name="E_Preis_B2_19StromNEV3">Fragebogen!$I$165</definedName>
    <definedName name="E_Preis_B2_Abr1">Fragebogen!$G$159</definedName>
    <definedName name="E_Preis_B2_Abr2">Fragebogen!$H$159</definedName>
    <definedName name="E_Preis_B2_Abr3">Fragebogen!$I$159</definedName>
    <definedName name="E_Preis_B2_abschalt_Last1">Fragebogen!$G$166</definedName>
    <definedName name="E_Preis_B2_abschalt_Last2">Fragebogen!$H$166</definedName>
    <definedName name="E_Preis_B2_abschalt_Last3">Fragebogen!$I$166</definedName>
    <definedName name="E_Preis_B2_Beschaff1">Fragebogen!$G$170</definedName>
    <definedName name="E_Preis_B2_Beschaff2">Fragebogen!$H$170</definedName>
    <definedName name="E_Preis_B2_Beschaff3">Fragebogen!$I$170</definedName>
    <definedName name="E_Preis_B2_EEG1">Fragebogen!$G$163</definedName>
    <definedName name="E_Preis_B2_EEG2">Fragebogen!$H$163</definedName>
    <definedName name="E_Preis_B2_EEG3">Fragebogen!$I$163</definedName>
    <definedName name="E_Preis_B2_Gesamt1">Fragebogen!$G$157</definedName>
    <definedName name="E_Preis_B2_Gesamt2">Fragebogen!$H$157</definedName>
    <definedName name="E_Preis_B2_Gesamt3">Fragebogen!$I$157</definedName>
    <definedName name="E_Preis_B2_Konz1">Fragebogen!$G$162</definedName>
    <definedName name="E_Preis_B2_Konz2">Fragebogen!$H$162</definedName>
    <definedName name="E_Preis_B2_Konz3">Fragebogen!$I$162</definedName>
    <definedName name="E_Preis_B2_KWKG1">Fragebogen!$G$164</definedName>
    <definedName name="E_Preis_B2_KWKG2">Fragebogen!$H$164</definedName>
    <definedName name="E_Preis_B2_KWKG3">Fragebogen!$I$164</definedName>
    <definedName name="E_Preis_B2_MessB1">Fragebogen!$G$161</definedName>
    <definedName name="E_Preis_B2_MessB2">Fragebogen!$H$161</definedName>
    <definedName name="E_Preis_B2_MessB3">Fragebogen!$I$161</definedName>
    <definedName name="E_Preis_B2_Messung1">Fragebogen!$G$160</definedName>
    <definedName name="E_Preis_B2_Messung2">Fragebogen!$H$160</definedName>
    <definedName name="E_Preis_B2_Messung3">Fragebogen!$I$160</definedName>
    <definedName name="E_Preis_B2_Netz1">Fragebogen!$G$158</definedName>
    <definedName name="E_Preis_B2_Netz2">Fragebogen!$H$158</definedName>
    <definedName name="E_Preis_B2_Netz3">Fragebogen!$I$158</definedName>
    <definedName name="E_Preis_B2_Offshore1">Fragebogen!$G$167</definedName>
    <definedName name="E_Preis_B2_Offshore2">Fragebogen!$H$167</definedName>
    <definedName name="E_Preis_B2_Offshore3">Fragebogen!$I$167</definedName>
    <definedName name="E_Preis_B2_Stromsteuer1">Fragebogen!$G$168</definedName>
    <definedName name="E_Preis_B2_Stromsteuer2">Fragebogen!$H$168</definedName>
    <definedName name="E_Preis_B2_Stromsteuer3">Fragebogen!$I$168</definedName>
    <definedName name="E_Preis_B2_Ust1">Fragebogen!$G$169</definedName>
    <definedName name="E_Preis_B2_Ust2">Fragebogen!$H$169</definedName>
    <definedName name="E_Preis_B2_Ust3">Fragebogen!$I$169</definedName>
    <definedName name="E_Preis_B3_Abr1">Fragebogen!$D$178</definedName>
    <definedName name="E_Preis_B3_Abr2">Fragebogen!$E$178</definedName>
    <definedName name="E_Preis_B3_Abr3">Fragebogen!$F$178</definedName>
    <definedName name="E_Preis_B3_Beschaff1">Fragebogen!$D$189</definedName>
    <definedName name="E_Preis_B3_Beschaff2">Fragebogen!$E$189</definedName>
    <definedName name="E_Preis_B3_Beschaff3">Fragebogen!$F$189</definedName>
    <definedName name="E_Preis_B3_Gesamt1">Fragebogen!$D$176</definedName>
    <definedName name="E_Preis_B3_Gesamt2">Fragebogen!$E$176</definedName>
    <definedName name="E_Preis_B3_Gesamt3">Fragebogen!$F$176</definedName>
    <definedName name="E_Preis_B3_Konz1">Fragebogen!$D$181</definedName>
    <definedName name="E_Preis_B3_Konz2">Fragebogen!$E$181</definedName>
    <definedName name="E_Preis_B3_Konz3">Fragebogen!$F$181</definedName>
    <definedName name="E_Preis_B3_MessB1">Fragebogen!$D$180</definedName>
    <definedName name="E_Preis_B3_MessB2">Fragebogen!$E$180</definedName>
    <definedName name="E_Preis_B3_MessB3">Fragebogen!$F$180</definedName>
    <definedName name="E_Preis_B3_Messung1">Fragebogen!$D$179</definedName>
    <definedName name="E_Preis_B3_Messung2">Fragebogen!$E$179</definedName>
    <definedName name="E_Preis_B3_Messung3">Fragebogen!$F$179</definedName>
    <definedName name="E_Preis_B3_Netz1">Fragebogen!$D$177</definedName>
    <definedName name="E_Preis_B3_Netz2">Fragebogen!$E$177</definedName>
    <definedName name="E_Preis_B3_Netz3">Fragebogen!$F$177</definedName>
    <definedName name="E_Preis_B3_Ust1">Fragebogen!$D$188</definedName>
    <definedName name="E_Preis_B3_Ust2">Fragebogen!$E$188</definedName>
    <definedName name="E_Preis_B3_Ust3">Fragebogen!$F$188</definedName>
    <definedName name="E_Preis_B4_Abr1">Fragebogen!$G$178</definedName>
    <definedName name="E_Preis_B4_Abr2">Fragebogen!$H$178</definedName>
    <definedName name="E_Preis_B4_Abr3">Fragebogen!$I$178</definedName>
    <definedName name="E_Preis_B4_Beschaff1">Fragebogen!$G$189</definedName>
    <definedName name="E_Preis_B4_Beschaff2">Fragebogen!$H$189</definedName>
    <definedName name="E_Preis_B4_Beschaff3">Fragebogen!$I$189</definedName>
    <definedName name="E_Preis_B4_Gesamt1">Fragebogen!$G$176</definedName>
    <definedName name="E_Preis_B4_Gesamt2">Fragebogen!$H$176</definedName>
    <definedName name="E_Preis_B4_Gesamt3">Fragebogen!$I$176</definedName>
    <definedName name="E_Preis_B4_Konz1">Fragebogen!$G$181</definedName>
    <definedName name="E_Preis_B4_Konz2">Fragebogen!$H$181</definedName>
    <definedName name="E_Preis_B4_Konz3">Fragebogen!$I$181</definedName>
    <definedName name="E_Preis_B4_MessB1">Fragebogen!$G$180</definedName>
    <definedName name="E_Preis_B4_MessB2">Fragebogen!$H$180</definedName>
    <definedName name="E_Preis_B4_MessB3">Fragebogen!$I$180</definedName>
    <definedName name="E_Preis_B4_Messung1">Fragebogen!$G$179</definedName>
    <definedName name="E_Preis_B4_Messung2">Fragebogen!$H$179</definedName>
    <definedName name="E_Preis_B4_Messung3">Fragebogen!$I$179</definedName>
    <definedName name="E_Preis_B4_Netz1">Fragebogen!$G$177</definedName>
    <definedName name="E_Preis_B4_Netz2">Fragebogen!$H$177</definedName>
    <definedName name="E_Preis_B4_Netz3">Fragebogen!$I$177</definedName>
    <definedName name="E_Preis_B4_Ust1">Fragebogen!$G$188</definedName>
    <definedName name="E_Preis_B4_Ust2">Fragebogen!$H$188</definedName>
    <definedName name="E_Preis_B4_Ust3">Fragebogen!$I$188</definedName>
    <definedName name="E_Regel_HK_Kaut1">Fragebogen!$H$281</definedName>
    <definedName name="E_Regel_HK_Kaut2">Fragebogen!$H$282</definedName>
    <definedName name="E_Regel_HK_Kaut3">Fragebogen!$H$283</definedName>
    <definedName name="E_Regel_HK_LaufZ1">Fragebogen!$I$281</definedName>
    <definedName name="E_Regel_HK_LaufZ2">Fragebogen!$I$282</definedName>
    <definedName name="E_Regel_HK_LaufZ3">Fragebogen!$I$283</definedName>
    <definedName name="E_Regel_HK_Sonst1">Fragebogen!$J$281</definedName>
    <definedName name="E_Regel_HK_Sonst2">Fragebogen!$J$282</definedName>
    <definedName name="E_Regel_HK_Sonst3">Fragebogen!$J$283</definedName>
    <definedName name="E_Regel_HK_Vork1">Fragebogen!$F$281</definedName>
    <definedName name="E_Regel_HK_Vork2">Fragebogen!$F$282</definedName>
    <definedName name="E_Regel_HK_Vork3">Fragebogen!$F$283</definedName>
    <definedName name="E_Regel_HK_ZVork1">Fragebogen!$G$281</definedName>
    <definedName name="E_Regel_HK_ZVork2">Fragebogen!$G$282</definedName>
    <definedName name="E_Regel_HK_ZVork3">Fragebogen!$G$283</definedName>
    <definedName name="F_Androhungen">Fragebogen!$I$311</definedName>
    <definedName name="F_Anfragen_Gesamt">Fragebogen!$G$288</definedName>
    <definedName name="F_Anfragen_halbJ">Fragebogen!$G$291</definedName>
    <definedName name="F_Anfragen_Monat">Fragebogen!$G$289</definedName>
    <definedName name="F_Anfragen_viertelJ">Fragebogen!$G$290</definedName>
    <definedName name="F_Beauftragungen">Fragebogen!$J$311</definedName>
    <definedName name="F_Durchf_Gesamt">Fragebogen!$H$288</definedName>
    <definedName name="F_Durchf_halbJ">Fragebogen!$H$291</definedName>
    <definedName name="F_Durchf_Monat">Fragebogen!$H$289</definedName>
    <definedName name="F_Durchf_viertelJ">Fragebogen!$H$290</definedName>
    <definedName name="F_FlexTarif_Diff">Fragebogen!$I$299</definedName>
    <definedName name="F_FlexTarif1">Fragebogen!$G$294</definedName>
    <definedName name="F_FlexTarif2">Fragebogen!$G$295</definedName>
    <definedName name="F_FlexTarif3">Fragebogen!$G$296</definedName>
    <definedName name="F_Kosten_UnterBr">Fragebogen!$I$320</definedName>
    <definedName name="F_Kosten_WiederH">Fragebogen!$J$320</definedName>
    <definedName name="F_Kuend_Diff">Fragebogen!$I$326</definedName>
    <definedName name="F_Kuend_Grund">Fragebogen!$B$329</definedName>
    <definedName name="F_Kuendigung">Fragebogen!$I$323</definedName>
    <definedName name="F_Preis_ohne_SelbstAb">Fragebogen!$J$288</definedName>
    <definedName name="F_Preis_SelbstAb">Fragebogen!$I$288</definedName>
    <definedName name="F_UnterBr_HK1">Fragebogen!$J$304</definedName>
    <definedName name="F_UnterBr_HK2">Fragebogen!$J$307</definedName>
    <definedName name="F_UnterBr1">Fragebogen!$I$304</definedName>
    <definedName name="F_UnterBr2">Fragebogen!$I$307</definedName>
    <definedName name="F_Verzug_Euro">Fragebogen!$I$314</definedName>
    <definedName name="F_Verzug_Grund">Fragebogen!$B$317</definedName>
    <definedName name="F_VorK_ArbPr">Fragebogen!$H$346</definedName>
    <definedName name="F_VorK_GrundPr">Fragebogen!$H$345</definedName>
    <definedName name="F_VorK_Mess">Fragebogen!$H$342</definedName>
    <definedName name="F_VorK_MessB">Fragebogen!$H$341</definedName>
    <definedName name="F_Vorkasse">Fragebogen!$H$334</definedName>
    <definedName name="F_Vorkasse_ab">Fragebogen!$H$338</definedName>
    <definedName name="F_Vorkasse_neu">Fragebogen!$H$337</definedName>
    <definedName name="G_Geheimnisse">Fragebogen!$B$353</definedName>
    <definedName name="G_Kommentare">Fragebogen!$B$359</definedName>
    <definedName name="Hausnummer">Fragebogen!$G$29</definedName>
    <definedName name="Ort">Fragebogen!$I$29</definedName>
    <definedName name="Postleitzahl">Fragebogen!$H$29</definedName>
    <definedName name="_xlnm.Print_Area" localSheetId="0">Fragebogen!$A$1:$K$360</definedName>
    <definedName name="_xlnm.Print_Titles" localSheetId="0">Fragebogen!$1:$1</definedName>
    <definedName name="Registerart">Fragebogen!$E$39</definedName>
    <definedName name="Registergericht">Fragebogen!$E$38</definedName>
    <definedName name="Registernummer">Fragebogen!$F$39</definedName>
    <definedName name="Strasse">Fragebogen!$E$29</definedName>
    <definedName name="Telefon">Fragebogen!$E$36</definedName>
    <definedName name="Unternehmensname">Fragebogen!$F$26</definedName>
    <definedName name="Z_1ABB67A3_5158_4F5C_9C44_5622A7C0A9E3_.wvu.Cols" localSheetId="0" hidden="1">Fragebogen!$S:$S</definedName>
    <definedName name="Z_1ABB67A3_5158_4F5C_9C44_5622A7C0A9E3_.wvu.PrintArea" localSheetId="0" hidden="1">Fragebogen!$A$1:$K$368</definedName>
    <definedName name="Z_1ABB67A3_5158_4F5C_9C44_5622A7C0A9E3_.wvu.PrintTitles" localSheetId="0" hidden="1">Fragebogen!$1:$1</definedName>
    <definedName name="Z_1ABB67A3_5158_4F5C_9C44_5622A7C0A9E3_.wvu.Rows" localSheetId="0" hidden="1">Fragebogen!$74:$74,Fragebogen!#REF!,Fragebogen!#REF!,Fragebogen!#REF!</definedName>
  </definedNames>
  <calcPr calcId="162913" concurrentCalc="0"/>
  <customWorkbookViews>
    <customWorkbookView name="612b - Persönliche Ansicht" guid="{1ABB67A3-5158-4F5C-9C44-5622A7C0A9E3}" mergeInterval="0" personalView="1" maximized="1" windowWidth="1780" windowHeight="930" tabRatio="619" activeSheetId="1"/>
  </customWorkbookViews>
</workbook>
</file>

<file path=xl/calcChain.xml><?xml version="1.0" encoding="utf-8"?>
<calcChain xmlns="http://schemas.openxmlformats.org/spreadsheetml/2006/main">
  <c r="F266" i="1" l="1"/>
  <c r="K91" i="1"/>
  <c r="J91" i="1"/>
  <c r="I91" i="1"/>
  <c r="H91" i="1"/>
  <c r="G91" i="1"/>
  <c r="F91" i="1"/>
  <c r="H81" i="1"/>
  <c r="K81" i="1"/>
  <c r="J81" i="1"/>
  <c r="I81" i="1"/>
  <c r="G81" i="1"/>
  <c r="F81" i="1"/>
  <c r="H67" i="1"/>
  <c r="H70" i="1"/>
  <c r="H69" i="1"/>
  <c r="H68" i="1"/>
  <c r="H66" i="1"/>
  <c r="D170" i="1"/>
  <c r="J110" i="1"/>
  <c r="J109" i="1"/>
  <c r="J108" i="1"/>
  <c r="J107" i="1"/>
  <c r="J100" i="1"/>
  <c r="J99" i="1"/>
  <c r="J98" i="1"/>
  <c r="J97" i="1"/>
  <c r="I189" i="1"/>
  <c r="H189" i="1"/>
  <c r="G189" i="1"/>
  <c r="F189" i="1"/>
  <c r="E189" i="1"/>
  <c r="D189" i="1"/>
  <c r="I188" i="1"/>
  <c r="H188" i="1"/>
  <c r="G188" i="1"/>
  <c r="F188" i="1"/>
  <c r="E188" i="1"/>
  <c r="D188" i="1"/>
  <c r="I170" i="1"/>
  <c r="H170" i="1"/>
  <c r="G170" i="1"/>
  <c r="F170" i="1"/>
  <c r="E170" i="1"/>
  <c r="I169" i="1"/>
  <c r="H169" i="1"/>
  <c r="G169" i="1"/>
  <c r="F169" i="1"/>
  <c r="E169" i="1"/>
  <c r="D169" i="1"/>
  <c r="G215" i="1"/>
  <c r="F215" i="1"/>
  <c r="G242" i="1"/>
  <c r="F267" i="1"/>
  <c r="G214" i="1"/>
  <c r="F214" i="1"/>
  <c r="F1" i="1"/>
  <c r="F241" i="1"/>
  <c r="F242" i="1"/>
  <c r="G241" i="1"/>
</calcChain>
</file>

<file path=xl/sharedStrings.xml><?xml version="1.0" encoding="utf-8"?>
<sst xmlns="http://schemas.openxmlformats.org/spreadsheetml/2006/main" count="399" uniqueCount="296">
  <si>
    <r>
      <t xml:space="preserve">Differenz in </t>
    </r>
    <r>
      <rPr>
        <b/>
        <sz val="10"/>
        <rFont val="Arial"/>
        <family val="2"/>
      </rPr>
      <t>ct/kWh</t>
    </r>
  </si>
  <si>
    <t xml:space="preserve">Anteil der Beteiligung (≥ 15 %) </t>
  </si>
  <si>
    <t xml:space="preserve">Ansprechpartner für Rückfragen:
</t>
  </si>
  <si>
    <t xml:space="preserve">Elektrizitätsabgabe aus dem Netz der Allgemeinen Versorgung in Deutschland </t>
  </si>
  <si>
    <t>1.1</t>
  </si>
  <si>
    <t>1.2</t>
  </si>
  <si>
    <t>Beteiligungsverhältnisse</t>
  </si>
  <si>
    <t>Andere Sonder-bonifikationen
ja/nein</t>
  </si>
  <si>
    <t>Unternehmensname des Anteilseigners</t>
  </si>
  <si>
    <t>Teilmenge der Letztverbraucher</t>
  </si>
  <si>
    <t>Alle
Letztverbraucher</t>
  </si>
  <si>
    <t>HR A</t>
  </si>
  <si>
    <t>HR B</t>
  </si>
  <si>
    <t>GnR</t>
  </si>
  <si>
    <t>PR</t>
  </si>
  <si>
    <t>VR</t>
  </si>
  <si>
    <t>Registergericht</t>
  </si>
  <si>
    <t>Adresse des antwortenden Unternehmens</t>
  </si>
  <si>
    <r>
      <t xml:space="preserve">Höhe des Bonus
in </t>
    </r>
    <r>
      <rPr>
        <b/>
        <sz val="10"/>
        <rFont val="Arial"/>
        <family val="2"/>
      </rPr>
      <t>Euro</t>
    </r>
  </si>
  <si>
    <r>
      <t xml:space="preserve">Preisstabilität
in </t>
    </r>
    <r>
      <rPr>
        <b/>
        <sz val="10"/>
        <rFont val="Arial"/>
        <family val="2"/>
      </rPr>
      <t>Monaten</t>
    </r>
  </si>
  <si>
    <r>
      <t xml:space="preserve">Frei-kWh
in </t>
    </r>
    <r>
      <rPr>
        <b/>
        <sz val="10"/>
        <rFont val="Arial"/>
        <family val="2"/>
      </rPr>
      <t>kWh</t>
    </r>
  </si>
  <si>
    <r>
      <t xml:space="preserve">Zeitraum Vorauskasse 
in </t>
    </r>
    <r>
      <rPr>
        <b/>
        <sz val="10"/>
        <rFont val="Arial"/>
        <family val="2"/>
      </rPr>
      <t>Monaten</t>
    </r>
  </si>
  <si>
    <r>
      <t xml:space="preserve">Mindestvertrags-laufzeit
in </t>
    </r>
    <r>
      <rPr>
        <b/>
        <sz val="10"/>
        <rFont val="Arial"/>
        <family val="2"/>
      </rPr>
      <t>Monaten</t>
    </r>
  </si>
  <si>
    <r>
      <t xml:space="preserve">Entgelt je zusätzlicher Abrechnung ohne Selbstablesung [oder rechnerische Abgrenzung] 
(in </t>
    </r>
    <r>
      <rPr>
        <b/>
        <sz val="10"/>
        <rFont val="Arial"/>
        <family val="2"/>
      </rPr>
      <t>Euro</t>
    </r>
    <r>
      <rPr>
        <sz val="10"/>
        <rFont val="Arial"/>
        <family val="2"/>
      </rPr>
      <t>)</t>
    </r>
  </si>
  <si>
    <r>
      <t xml:space="preserve">Betrag in </t>
    </r>
    <r>
      <rPr>
        <b/>
        <sz val="10"/>
        <rFont val="Arial"/>
        <family val="2"/>
      </rPr>
      <t>Euro</t>
    </r>
  </si>
  <si>
    <r>
      <t xml:space="preserve">Unterbrechung
in </t>
    </r>
    <r>
      <rPr>
        <b/>
        <sz val="10"/>
        <rFont val="Arial"/>
        <family val="2"/>
      </rPr>
      <t>Euro</t>
    </r>
  </si>
  <si>
    <r>
      <t xml:space="preserve">Wiederherstellung
in </t>
    </r>
    <r>
      <rPr>
        <b/>
        <sz val="10"/>
        <rFont val="Arial"/>
        <family val="2"/>
      </rPr>
      <t>Euro</t>
    </r>
  </si>
  <si>
    <t>Sofern Sie keinen Eurobetrag verwenden, bitten wir um Nennung des Kriteriums für die Unterbrechung (z.B. Anzahl der ausgebliebenen monatlichen Abschlagszahlungen). Wenn Sie grundsätzlich keine Sperrung androhen, kann das Feld frei bleiben.</t>
  </si>
  <si>
    <t>Gesamte Anzahl Zählpunkte von</t>
  </si>
  <si>
    <r>
      <t>RLM-Kunden
(</t>
    </r>
    <r>
      <rPr>
        <b/>
        <sz val="10"/>
        <rFont val="Arial"/>
        <family val="2"/>
      </rPr>
      <t>Anzahl</t>
    </r>
    <r>
      <rPr>
        <sz val="10"/>
        <rFont val="Arial"/>
        <family val="2"/>
      </rPr>
      <t>)</t>
    </r>
  </si>
  <si>
    <t>Gesamte Anzahl Zählpunkte in allen Netzgebieten</t>
  </si>
  <si>
    <t>Gesamte Elektrizitätsabgabe an Zählpunkten von</t>
  </si>
  <si>
    <t>Gesamte Elektrizitätsabgabe an Zählpunkten in allen Netzgebieten</t>
  </si>
  <si>
    <t>Sofern Sie keinen Eurobetrag verwenden, bitten wir um Nennung des Kriteriums für die Kündigung (z.B. Anzahl der ausgebliebenen monatlichen Abschlagszahlungen). 
Bitte lassen Sie das Feld frei, wenn Sie grundsätzlich keine Kündigungen durchführen.</t>
  </si>
  <si>
    <r>
      <t>Haushaltskunden 
i.S.d. § 3 Nr. 22 EnWG
(</t>
    </r>
    <r>
      <rPr>
        <b/>
        <sz val="10"/>
        <rFont val="Arial"/>
        <family val="2"/>
      </rPr>
      <t>Anzahl</t>
    </r>
    <r>
      <rPr>
        <sz val="10"/>
        <rFont val="Arial"/>
        <family val="2"/>
      </rPr>
      <t>)</t>
    </r>
  </si>
  <si>
    <r>
      <t>Sonder</t>
    </r>
    <r>
      <rPr>
        <b/>
        <sz val="10"/>
        <rFont val="Arial"/>
        <family val="2"/>
      </rPr>
      <t>bonifikationen</t>
    </r>
    <r>
      <rPr>
        <sz val="10"/>
        <rFont val="Arial"/>
        <family val="2"/>
      </rPr>
      <t xml:space="preserve"> für 
Haushaltskunden (außerhalb Grundversorgung)</t>
    </r>
  </si>
  <si>
    <r>
      <t>Sonder</t>
    </r>
    <r>
      <rPr>
        <b/>
        <sz val="10"/>
        <rFont val="Arial"/>
        <family val="2"/>
      </rPr>
      <t>regelungen</t>
    </r>
    <r>
      <rPr>
        <sz val="10"/>
        <rFont val="Arial"/>
        <family val="2"/>
      </rPr>
      <t xml:space="preserve"> für 
Haushaltskunden (außerhalb Grundversorgung)</t>
    </r>
  </si>
  <si>
    <t>Kaution
ja/nein</t>
  </si>
  <si>
    <t>Kommentare zum Fragebogen</t>
  </si>
  <si>
    <t>TÜV SÜD (EE01)</t>
  </si>
  <si>
    <t xml:space="preserve"> </t>
  </si>
  <si>
    <t>Verwenden Sie hier -sofern vorhanden- Ihre von der Bundesnetzagentur im Rahmen der EEG-Datenerhebung vergebene Betriebsnummer für Elektrizitätslieferanten.</t>
  </si>
  <si>
    <t>10 MWh/Jahr und weniger</t>
  </si>
  <si>
    <t>in den Netzgebieten, in denen Ihr Unternehmen nicht die Grundversorgung mit Elektrizität durchführt</t>
  </si>
  <si>
    <t xml:space="preserve">Durchschnittliches Entgelt für Messung* </t>
  </si>
  <si>
    <t xml:space="preserve">Durchschnittliches Entgelt für Messstellenbetrieb* </t>
  </si>
  <si>
    <t xml:space="preserve">Durchschnittliche Konzessionsabgabe </t>
  </si>
  <si>
    <t>Derzeitige Umlage nach EEG*</t>
  </si>
  <si>
    <t>Derzeitige Umlage nach KWKG</t>
  </si>
  <si>
    <t>2.1</t>
  </si>
  <si>
    <t>Straße</t>
  </si>
  <si>
    <t>Hausnummer</t>
  </si>
  <si>
    <t>Postleitzahl</t>
  </si>
  <si>
    <t>Ort</t>
  </si>
  <si>
    <t>Erläuterungen zu den Abnahmefällen:</t>
  </si>
  <si>
    <t>Ja/Nein</t>
  </si>
  <si>
    <t>4.</t>
  </si>
  <si>
    <t>3.</t>
  </si>
  <si>
    <t>5.</t>
  </si>
  <si>
    <t>Betriebs- und Geschäftsgeheimnisse</t>
  </si>
  <si>
    <t>1.</t>
  </si>
  <si>
    <t>2.</t>
  </si>
  <si>
    <t>Name</t>
  </si>
  <si>
    <t>E-Mail</t>
  </si>
  <si>
    <t>Telefon</t>
  </si>
  <si>
    <t>3.1</t>
  </si>
  <si>
    <t>Einmalige Bonuszahlung
ja/nein</t>
  </si>
  <si>
    <t>Vorauskasse
ja/nein</t>
  </si>
  <si>
    <t>Andere
Sonderregelungen
ja/nein</t>
  </si>
  <si>
    <t>Führen Sie in dem folgenden Textfeld die Nummern der oben genannten Fragen auf, deren Beantwortung Betriebs- und Geschäftsgeheimnisse darstellen. Das Vorliegen von Betriebs- und Geschäftsgeheimnissen ist dabei zu erläutern.</t>
  </si>
  <si>
    <t>Gesamt</t>
  </si>
  <si>
    <t>Betriebsnummer* des antwortenden Unternehmens</t>
  </si>
  <si>
    <t>a) lastvariable Tarife</t>
  </si>
  <si>
    <t>Ja</t>
  </si>
  <si>
    <t>b) tageszeitabhängige Tarife</t>
  </si>
  <si>
    <t>über die Grundversorgung in den Netzgebieten, in denen Ihr Unternehmen die Grundversorgung* mit Elektrizität durchführt</t>
  </si>
  <si>
    <t>über die Grundversorgung beliefert in den Netzgebieten, in denen Ihr Unternehmen die Grundversorgung* mit Elektrizität durchführt</t>
  </si>
  <si>
    <t>außerhalb der Grundversorgung beliefert in den Netzgebieten, in denen Ihr Unternehmen die Grundversorgung mit Elektrizität durchführt</t>
  </si>
  <si>
    <t>in den Netzgebieten beliefert, in denen Ihr Unternehmen nicht die Grundversorgung mit Elektrizität durchführt</t>
  </si>
  <si>
    <t>außerhalb der Grundversorgung in den Netzgebieten, in denen Ihr Unternehmen die Grundversorgung mit Elektrizität durchführt</t>
  </si>
  <si>
    <t>Die in die Fragebögen eingehenden Angaben der Marktteilnehmer werden nur in zusammengefasster Form veröffentlicht. In den Antworten eventuell enthaltene Betriebs- oder Geschäftsgeheimnisse der Unternehmen werden damit nicht offengelegt.</t>
  </si>
  <si>
    <t xml:space="preserve">davon: </t>
  </si>
  <si>
    <t xml:space="preserve">Durchschnittliches Entgelt für Abrechnung* </t>
  </si>
  <si>
    <t>Durchschnittliches Nettonetzentgelt (ohne Abrechnung, Messung, Messstellenbetrieb)</t>
  </si>
  <si>
    <t>monatliche Abrechnung (Teilmenge der in Zeile 1 dieser Tabelle angegebenen Anzahl)</t>
  </si>
  <si>
    <t>vierteljährliche Abrechnung (Teilmenge der in Zeile 1 dieser Tabelle angegebenen Anzahl)</t>
  </si>
  <si>
    <t>halbjährliche Abrechnung (Teilmenge der in Zeile 1 dieser Tabelle angegebenen Anzahl)</t>
  </si>
  <si>
    <t>c) andere Tarife</t>
  </si>
  <si>
    <t>Durchschnittliche Umsatzsteuer</t>
  </si>
  <si>
    <t>Derzeitige Stromsteuer</t>
  </si>
  <si>
    <r>
      <t xml:space="preserve">Bitte geben Sie Ihre Kommentare zum Fragebogen in dem folgenden Textfeld an. Bitte verwenden Sie </t>
    </r>
    <r>
      <rPr>
        <b/>
        <u/>
        <sz val="10"/>
        <rFont val="Arial"/>
        <family val="2"/>
      </rPr>
      <t>kein</t>
    </r>
    <r>
      <rPr>
        <b/>
        <sz val="10"/>
        <rFont val="Arial"/>
        <family val="2"/>
      </rPr>
      <t xml:space="preserve"> separates Dokument (Anschreiben, eMail, Anlage o.ä.) für Ihre Kommentare zum Fragebogen.</t>
    </r>
  </si>
  <si>
    <t>Händlermodell "OK power" des EnergieVision e.V.</t>
  </si>
  <si>
    <t>Fondsmodell "OK power" des EnergieVision e.V.</t>
  </si>
  <si>
    <t>Gold- Zertifikat des Grüner Strom Label e.V.</t>
  </si>
  <si>
    <t>Silber- Zertifikat des Grüner Strom Label e.V.</t>
  </si>
  <si>
    <t>Auswahlfeld: Ja; Nein</t>
  </si>
  <si>
    <r>
      <t xml:space="preserve">Haushaltskunden
i.S.d. § 3 Nr. 22 EnWG
</t>
    </r>
    <r>
      <rPr>
        <b/>
        <sz val="10"/>
        <rFont val="Arial"/>
        <family val="2"/>
      </rPr>
      <t>(in kWh)</t>
    </r>
  </si>
  <si>
    <r>
      <t xml:space="preserve">RLM-Kunden
</t>
    </r>
    <r>
      <rPr>
        <b/>
        <sz val="10"/>
        <rFont val="Arial"/>
        <family val="2"/>
      </rPr>
      <t>(in kWh)</t>
    </r>
  </si>
  <si>
    <t>Angaben zum Unternehmen</t>
  </si>
  <si>
    <t xml:space="preserve">Name des Unternehmens laut Register (Handels-, Genossenschaftsregister etc.)
</t>
  </si>
  <si>
    <r>
      <t>Registerart</t>
    </r>
    <r>
      <rPr>
        <vertAlign val="superscript"/>
        <sz val="10"/>
        <rFont val="Arial"/>
        <family val="2"/>
      </rPr>
      <t>1)</t>
    </r>
    <r>
      <rPr>
        <sz val="10"/>
        <rFont val="Arial"/>
        <family val="2"/>
      </rPr>
      <t xml:space="preserve"> und -nummer</t>
    </r>
  </si>
  <si>
    <r>
      <t>1)</t>
    </r>
    <r>
      <rPr>
        <sz val="8"/>
        <rFont val="Arial"/>
        <family val="2"/>
      </rPr>
      <t>Auswahlfeld: HR A; HR B; GnR, PR, VR</t>
    </r>
  </si>
  <si>
    <t>Verbraucherschutz, Rechnungen, Versorgungsunterbrechungen sowie Tarife und Verträge für Haushaltskunden i.S.d. § 3 Nr. 22 EnWG</t>
  </si>
  <si>
    <t xml:space="preserve">Welchen Geldbetrag in Euro muss, bei vorliegen der gesetzlichen Voraussetzungen (d.h. form- und fristgerecht sowie schlüssig beanstandeten Forderungen), der Haushaltskunde im Regelfall mit seiner Zahlungsverpflichtung in Verzug sein, bevor Sie eine Unterbrechung der Versorgung androhen? </t>
  </si>
  <si>
    <t xml:space="preserve">Welchen Geldbetrag in Euro muss, bei vorliegen der gesetzlichen Voraussetzungen (d.h. form- und fristgerecht sowie schlüssig beanstandeten Forderungen), der Haushaltskunde im Regelfall mit seiner Zahlungsverpflichtung in Verzug sein, bevor Sie den Energieliefervertrag kündigen? </t>
  </si>
  <si>
    <t>Derzeitige Offshore-Haftungsumlage</t>
  </si>
  <si>
    <r>
      <t xml:space="preserve">Bennen Sie die an Ihrem Unternehmen beteiligten Anteilseigner, die einen Anteil von </t>
    </r>
    <r>
      <rPr>
        <b/>
        <sz val="10"/>
        <rFont val="Arial"/>
        <family val="2"/>
      </rPr>
      <t>≥ 15 Prozent</t>
    </r>
    <r>
      <rPr>
        <sz val="10"/>
        <rFont val="Arial"/>
        <family val="2"/>
      </rPr>
      <t xml:space="preserve"> an Ihrem Unternehmen halten. Geben Sie darüber hinaus die jeweiligen prozentualen Anteile der Beteiligungen an. Diese Angaben dienen zur Anteilsberechnung (Dominanzmethode). Sortieren Sie dabei bitte in absteigender Reihenfolge. </t>
    </r>
  </si>
  <si>
    <t>Lieferanten-rahmenvertrag</t>
  </si>
  <si>
    <t>Belieferung</t>
  </si>
  <si>
    <t>BNetzA</t>
  </si>
  <si>
    <t>BKartA</t>
  </si>
  <si>
    <t>Nein</t>
  </si>
  <si>
    <t>RLM-Kunde: Kunde mit registrierender Lastgangmessung
SLP-Kunde: Kunde mit standardisiertem Lastprofil (ohne registrierende Lastgangmessung)</t>
  </si>
  <si>
    <r>
      <t xml:space="preserve">Bei der Elektrizitätsabgabe sind alle Mengen anzugeben, für die der Lieferant einen Liefervertrag mit einem Letztverbraucher geschlossen hat. Erfolgt eine Belieferung im Wege der Beistellung, sind die Mengen nur durch den Lieferanten, der das Vertragsverhältnis mit dem Letztverbraucher hat (und nicht durch den Beisteller), anzugeben. Zählpunkte / Mengen, die Sie als Grundversorger nach eigener Erfassung nicht klar der ersten (in der Grundversorgung) oder zweiten (außerhalb der Grundversorgung) Kategorie zuordnen können (etwa bei der Ersatzversorgung), tragen Sie bitte unter der Kategorie „in der Grundversorgung“ ein. Es ist sicherzustellen, dass alle Zählpunkte / Mengen erfasst sind. Nicht anzugeben sind Elektrizitätslieferungen an Versorger gemäß § 2 Nr. 1 Stromsteuergesetz, die Inhaber einer Erlaubnis nach § 4 Abs. 1 Stromsteuergesetz sind. Einzutragen sind in den nachfolgenden Fragen demnach ausschließlich Elektrizitätslieferungen an Letztverbraucher; Elektrizitätslieferungen an Weiterverteiler sind </t>
    </r>
    <r>
      <rPr>
        <b/>
        <u/>
        <sz val="10"/>
        <rFont val="Arial"/>
        <family val="2"/>
      </rPr>
      <t>nicht</t>
    </r>
    <r>
      <rPr>
        <sz val="10"/>
        <rFont val="Arial"/>
        <family val="2"/>
      </rPr>
      <t xml:space="preserve"> zu berücksichtigen.</t>
    </r>
  </si>
  <si>
    <t>Erläuterungen zum Abnahmefall:</t>
  </si>
  <si>
    <t>Es sind alle Preisbestandteile (Arbeitspreis, Leistungspreis, Grundpreis, Verrechnungspreis etc.), die dem Letztverbraucher in Rechnung gestellt werden, zu berücksichtigen.</t>
  </si>
  <si>
    <t>Belieferung von Haushaltskunden</t>
  </si>
  <si>
    <t>anderes Label</t>
  </si>
  <si>
    <t>5.3</t>
  </si>
  <si>
    <r>
      <t xml:space="preserve">Nachtspeicher-heizung 
in </t>
    </r>
    <r>
      <rPr>
        <b/>
        <sz val="10"/>
        <rFont val="Arial"/>
        <family val="2"/>
      </rPr>
      <t>ct/kWh</t>
    </r>
  </si>
  <si>
    <t>Derzeitige Umlage nach § 19 StromNEV</t>
  </si>
  <si>
    <t>Summe aller Kategorien ergibt
Gesamtabgabe an alle Letztverbraucher</t>
  </si>
  <si>
    <t>Gesamte Elektrizitätsabgabe an</t>
  </si>
  <si>
    <t>Gesamte Elektrizitätsabgabe in allen Netzgebieten</t>
  </si>
  <si>
    <t>Heizstrom (unterbrechbare Verbrauchseinrichtungen: Nachtspeicherheizung und Wärmepumpe)</t>
  </si>
  <si>
    <t xml:space="preserve">Geben Sie für die Nettonetzentgelte, die Entgelte für Abrechnung*, Messung* und Messstellenbetrieb* sowie die Konzessionsabgaben jeweils Durchschnittswerte (Mengengewichtung der Kosten nach Liefermenge)* für die von Ihnen belieferten Netzgebiete an.  </t>
  </si>
  <si>
    <t xml:space="preserve">Bargeld- oder Chipkartenzähler </t>
  </si>
  <si>
    <t>a) Messstellenbetrieb?</t>
  </si>
  <si>
    <t>b) Messung?</t>
  </si>
  <si>
    <t>a) Grundpreis (Euro/Jahr)?</t>
  </si>
  <si>
    <t>b) Arbeitspreis (ct/kWh)?</t>
  </si>
  <si>
    <t>a) neu einbauen zu lassen?</t>
  </si>
  <si>
    <t>b) wieder ausbauen zu lassen?</t>
  </si>
  <si>
    <t>BNetzA/BKartA</t>
  </si>
  <si>
    <r>
      <t>SLP-Kunden
 ohne Heizstrom
(</t>
    </r>
    <r>
      <rPr>
        <b/>
        <sz val="10"/>
        <rFont val="Arial"/>
        <family val="2"/>
      </rPr>
      <t>Anzahl</t>
    </r>
    <r>
      <rPr>
        <sz val="10"/>
        <rFont val="Arial"/>
        <family val="2"/>
      </rPr>
      <t>)</t>
    </r>
  </si>
  <si>
    <r>
      <t>Kunden
Nachtspeicherheizung 
(</t>
    </r>
    <r>
      <rPr>
        <b/>
        <sz val="10"/>
        <rFont val="Arial"/>
        <family val="2"/>
      </rPr>
      <t>Anzahl</t>
    </r>
    <r>
      <rPr>
        <sz val="10"/>
        <rFont val="Arial"/>
        <family val="2"/>
      </rPr>
      <t>)</t>
    </r>
  </si>
  <si>
    <r>
      <t>Kunden
Wärmepumpen 
(</t>
    </r>
    <r>
      <rPr>
        <b/>
        <sz val="10"/>
        <rFont val="Arial"/>
        <family val="2"/>
      </rPr>
      <t>Anzahl</t>
    </r>
    <r>
      <rPr>
        <sz val="10"/>
        <rFont val="Arial"/>
        <family val="2"/>
      </rPr>
      <t>)</t>
    </r>
  </si>
  <si>
    <r>
      <t xml:space="preserve">SLP-Kunden
 ohne Heizstrom
</t>
    </r>
    <r>
      <rPr>
        <b/>
        <sz val="10"/>
        <rFont val="Arial"/>
        <family val="2"/>
      </rPr>
      <t>(in kWh)</t>
    </r>
  </si>
  <si>
    <r>
      <t xml:space="preserve">Kunden
Nachtspeicherheizung 
</t>
    </r>
    <r>
      <rPr>
        <b/>
        <sz val="10"/>
        <rFont val="Arial"/>
        <family val="2"/>
      </rPr>
      <t>(in kWh)</t>
    </r>
  </si>
  <si>
    <r>
      <t xml:space="preserve">Kunden
Wärmepumpen 
</t>
    </r>
    <r>
      <rPr>
        <b/>
        <sz val="10"/>
        <rFont val="Arial"/>
        <family val="2"/>
      </rPr>
      <t>(in kWh)</t>
    </r>
  </si>
  <si>
    <r>
      <t xml:space="preserve">Kosten in </t>
    </r>
    <r>
      <rPr>
        <b/>
        <sz val="10"/>
        <rFont val="Arial"/>
        <family val="2"/>
      </rPr>
      <t>Euro</t>
    </r>
  </si>
  <si>
    <t>Summe aller Kategorien ergibt alle Letztverbraucher</t>
  </si>
  <si>
    <t>Durchschnittliches Nettonetzentgelt (ohne Abrechnung*, Messung*, Messstellenbetrieb*)</t>
  </si>
  <si>
    <t>Durchschnittliches Entgelt für Messwesen (Summe der Entgelte für Abrechnung*, Messung*, Messstellenbetrieb*)</t>
  </si>
  <si>
    <r>
      <t xml:space="preserve">Wärmepumpe
in </t>
    </r>
    <r>
      <rPr>
        <b/>
        <sz val="10"/>
        <rFont val="Arial"/>
        <family val="2"/>
      </rPr>
      <t>ct/kWh</t>
    </r>
  </si>
  <si>
    <t xml:space="preserve">Wie viele Zählpunkte von Letztverbrauchern beliefern Sie in Deutschland zu den Konditionen eines Ökostromtarifes? </t>
  </si>
  <si>
    <t>Wie viele Zählpunkte von Haushaltskunden i.S.d. § 3 Nr. 22 EnWG beliefern Sie in Deutschland zu den Konditionen eines Ökostromtarifes? (Teilmenge der in Zeile 1 dieser Tabelle angegebenen Anzahl)</t>
  </si>
  <si>
    <t>Versorgungsunterbrechungen</t>
  </si>
  <si>
    <r>
      <t xml:space="preserve">Betrag in </t>
    </r>
    <r>
      <rPr>
        <b/>
        <sz val="10"/>
        <rFont val="Arial"/>
        <family val="2"/>
      </rPr>
      <t xml:space="preserve">Euro </t>
    </r>
  </si>
  <si>
    <t>Haushaltskunden</t>
  </si>
  <si>
    <t>4.1</t>
  </si>
  <si>
    <t>Vertragswechsel von Haushaltskunden</t>
  </si>
  <si>
    <t>Band II  
&gt;1.000 kWh
&lt; 2.500 kWh</t>
  </si>
  <si>
    <t>Band III 
&gt; 2.500 kWh 
&lt; 5.000 kWh</t>
  </si>
  <si>
    <t>Band IV 
&gt;5.000 kWh
&lt; 10.000 kWh</t>
  </si>
  <si>
    <r>
      <t xml:space="preserve">Entgelt je zusätzlicher Abrechnung bei Selbstablesung
(in </t>
    </r>
    <r>
      <rPr>
        <b/>
        <sz val="10"/>
        <rFont val="Arial"/>
        <family val="2"/>
      </rPr>
      <t>Euro</t>
    </r>
    <r>
      <rPr>
        <sz val="10"/>
        <rFont val="Arial"/>
        <family val="2"/>
      </rPr>
      <t>)</t>
    </r>
  </si>
  <si>
    <t xml:space="preserve">Das Verfahren der Stromkennzeichnung erfolgt nach § 42 EnWG in Verbindung mit § 78 EEG.
Der in der Stromkennzeichnung ausweisbare Anteil "sonstige Erneuerbaren Energien" bei Stromprodukten, die einen Anteil erneuerbarer Energien beinhalten, der über den nach dem EEG geförderten Anteil hinausgeht (sog. Herkunftsstromprodukte mit Verweis auf erneuerbare Energien, z.B. Ökostrom), resultiert aus 
</t>
  </si>
  <si>
    <t xml:space="preserve">(1) der Strommenge, für die durch das EltVU (Elektrizitätsversorgungsunternehmen) Herkunftsnachweise im Herkunftsnachweisregister des Umweltbundesamtes (UBA) beschafft und entwertet wurden und </t>
  </si>
  <si>
    <t xml:space="preserve">(2) dem rechnerisch nutzbaren Anteil der „sonstigen Erneuerbaren Energien“ aus dem nach § 42 Absatz 4 EnWG berechneten und für Strom unbekannter Herkunft angesetzten Energieträgermix (ENTSO-E-Mix). </t>
  </si>
  <si>
    <t>Anzugeben ist allein die Strommenge (1), für deren Kennzeichnung Herkunftsnachweise verwendet wurden. Nicht anzugeben sind die Strommengen (2) aus dem rechnerisch nutzbaren Anteil der „sonstigen Erneuerbaren Energien“ aus dem nach § 42 Absatz 4 EnWG berechneten Energieträgermix (ENTSO-E-Mix) oder Strommengen aus „erneuerbaren Energien, gefördert nach dem EEG“.</t>
  </si>
  <si>
    <t>1.3.</t>
  </si>
  <si>
    <t>Oberste Muttergesellschaft</t>
  </si>
  <si>
    <t>Sofern Ihnen bekannt, geben Sie bitte an, welche Gesellschaft oberste Muttergesellschaft Ihres Unternehmens ist:</t>
  </si>
  <si>
    <t>Die Beantwortung der Frage dient der Unterstützung bei der Plausibilisierung.</t>
  </si>
  <si>
    <t>Kunde mit einem Tarif zum Betreiben einer unterbrechbaren Verbrauchseinrichtung (Nachtspeicherheizung und Wärmepumpe) bei einem Verbrauch von 7.500 kWh/Jahr.</t>
  </si>
  <si>
    <t>Belieferung von Letztverbrauchern mit Abnahmefall 50 MWh/Jahr und Abnahmefall 24 GWh/Jahr</t>
  </si>
  <si>
    <t>Zählpunkte von Letztverbrauchern mit Entnahmemengen von</t>
  </si>
  <si>
    <t>Lieferantenrahmenvertrag und Vertragswechsel in Deutschland</t>
  </si>
  <si>
    <r>
      <rPr>
        <b/>
        <sz val="10"/>
        <rFont val="Arial"/>
        <family val="2"/>
      </rPr>
      <t>Anzahl</t>
    </r>
    <r>
      <rPr>
        <sz val="10"/>
        <rFont val="Arial"/>
        <family val="2"/>
      </rPr>
      <t xml:space="preserve"> Vertragswechsel an Zählpunkten</t>
    </r>
  </si>
  <si>
    <r>
      <rPr>
        <b/>
        <sz val="10"/>
        <rFont val="Arial"/>
        <family val="2"/>
      </rPr>
      <t xml:space="preserve">Menge </t>
    </r>
    <r>
      <rPr>
        <sz val="10"/>
        <rFont val="Arial"/>
        <family val="2"/>
      </rPr>
      <t>Vertragswechsel (kWh)</t>
    </r>
  </si>
  <si>
    <r>
      <t xml:space="preserve">Haushaltskunden
 (Grundversorgung, Eintarifmessung)
in </t>
    </r>
    <r>
      <rPr>
        <b/>
        <sz val="10"/>
        <rFont val="Arial"/>
        <family val="2"/>
      </rPr>
      <t>ct/kWh</t>
    </r>
  </si>
  <si>
    <r>
      <t xml:space="preserve">Haushaltskunden (Belieferung zu Sonderverträgen in Netzgebieten, in denen Ihr Unternehmen </t>
    </r>
    <r>
      <rPr>
        <u/>
        <sz val="10"/>
        <rFont val="Arial"/>
        <family val="2"/>
      </rPr>
      <t>Grundversorger</t>
    </r>
    <r>
      <rPr>
        <sz val="10"/>
        <rFont val="Arial"/>
        <family val="2"/>
      </rPr>
      <t xml:space="preserve"> ist, Eintarifmessung)
in </t>
    </r>
    <r>
      <rPr>
        <b/>
        <sz val="10"/>
        <rFont val="Arial"/>
        <family val="2"/>
      </rPr>
      <t>ct/kWh</t>
    </r>
  </si>
  <si>
    <r>
      <t xml:space="preserve">Haushaltskunden (Belieferung in Netzgebieten, in denen Ihr Unternehmen </t>
    </r>
    <r>
      <rPr>
        <u/>
        <sz val="10"/>
        <rFont val="Arial"/>
        <family val="2"/>
      </rPr>
      <t>nicht</t>
    </r>
    <r>
      <rPr>
        <sz val="10"/>
        <rFont val="Arial"/>
        <family val="2"/>
      </rPr>
      <t xml:space="preserve"> Grundversorger ist, Eintarifmessung)
in </t>
    </r>
    <r>
      <rPr>
        <b/>
        <sz val="10"/>
        <rFont val="Arial"/>
        <family val="2"/>
      </rPr>
      <t>ct/kWh</t>
    </r>
  </si>
  <si>
    <r>
      <t xml:space="preserve">Gehören zu Ihren Kunden solche mit einem Jahresverbrauch von 10 MWh/Jahr bis 100 MWh/Jahr?
</t>
    </r>
    <r>
      <rPr>
        <b/>
        <sz val="10"/>
        <rFont val="Arial"/>
        <family val="2"/>
      </rPr>
      <t>Nur wenn ja: Füllen Sie bitte nachfolgend die Spalte zu "Abnahmefall 50 MWh/Jahr aus.</t>
    </r>
  </si>
  <si>
    <r>
      <t xml:space="preserve">Gehören zu Ihren Kunden solche mit einem Jahresverbrauch von 10 GWh/Jahr bis 50 GWh/Jahr?
</t>
    </r>
    <r>
      <rPr>
        <b/>
        <sz val="10"/>
        <rFont val="Arial"/>
        <family val="2"/>
      </rPr>
      <t>Nur wenn ja: Füllen Sie bitte nachfolgend die Spalte zu "Abnahmefall 24 GWh/Jahr aus.</t>
    </r>
  </si>
  <si>
    <r>
      <t xml:space="preserve">Bei der Darstellung der Gesamtpreise </t>
    </r>
    <r>
      <rPr>
        <b/>
        <sz val="10"/>
        <rFont val="Arial"/>
        <family val="2"/>
      </rPr>
      <t xml:space="preserve">werden </t>
    </r>
    <r>
      <rPr>
        <b/>
        <u/>
        <sz val="10"/>
        <rFont val="Arial"/>
        <family val="2"/>
      </rPr>
      <t>nicht</t>
    </r>
    <r>
      <rPr>
        <sz val="10"/>
        <rFont val="Arial"/>
        <family val="2"/>
      </rPr>
      <t xml:space="preserve"> die Ausgleichsregelungen für stromintensive Unternehmen und Schienenbahnen gemäß §§ 63-65, 103 EEG, sowie die Bestimmungen des §19 Abs. 2 StromNEV, des § 9 Abs.7 Satz 3 KWKG sowie des § 17 f EnWG berücksichtigt.</t>
    </r>
  </si>
  <si>
    <r>
      <t>Beliefert Ihr Unternehmen Haushaltskunden zu den Konditionen eines Ökostromtarifes</t>
    </r>
    <r>
      <rPr>
        <b/>
        <vertAlign val="superscript"/>
        <sz val="10"/>
        <rFont val="Arial"/>
        <family val="2"/>
      </rPr>
      <t>1</t>
    </r>
    <r>
      <rPr>
        <b/>
        <sz val="10"/>
        <rFont val="Arial"/>
        <family val="2"/>
      </rPr>
      <t xml:space="preserve">, beantworten Sie die nachfolgenden Fragen. 
</t>
    </r>
    <r>
      <rPr>
        <sz val="10"/>
        <rFont val="Arial"/>
        <family val="2"/>
      </rPr>
      <t/>
    </r>
  </si>
  <si>
    <t xml:space="preserve">Wie viel berechnen Sie im Durchschnitt bei einem Haushaltskunden für die Unterbrechung der Versorgung bzw. die Wiederherstellung der Versorgung an eigenen Kosten (inkl. USt), ohne die Kosten, die Ihnen vom beauftragten Netzbetreiber in Rechnung gestellt werden? </t>
  </si>
  <si>
    <r>
      <t xml:space="preserve">2.2.
</t>
    </r>
    <r>
      <rPr>
        <sz val="8"/>
        <rFont val="Arial"/>
        <family val="2"/>
      </rPr>
      <t>BNetzA</t>
    </r>
  </si>
  <si>
    <r>
      <t>2.4</t>
    </r>
    <r>
      <rPr>
        <sz val="8"/>
        <rFont val="Arial"/>
        <family val="2"/>
      </rPr>
      <t xml:space="preserve"> 
BKartA</t>
    </r>
  </si>
  <si>
    <t>2.5</t>
  </si>
  <si>
    <t>3.2</t>
  </si>
  <si>
    <t xml:space="preserve">4.2 </t>
  </si>
  <si>
    <t>4.3</t>
  </si>
  <si>
    <t>4.4</t>
  </si>
  <si>
    <t>4.5</t>
  </si>
  <si>
    <r>
      <t xml:space="preserve">5.1
</t>
    </r>
    <r>
      <rPr>
        <sz val="8"/>
        <rFont val="Arial"/>
        <family val="2"/>
      </rPr>
      <t>BNetzA</t>
    </r>
  </si>
  <si>
    <t>5.2</t>
  </si>
  <si>
    <t>5.4.1</t>
  </si>
  <si>
    <t>Frage 5.4.1 ist von Grundversorgern zu beantworten für Vertragsverhältnisse im Rahmen der Grundversorgung nach § 36 Abs. 1 EnWG</t>
  </si>
  <si>
    <t>Einzelhandelspreisniveau in Deutschland*</t>
  </si>
  <si>
    <r>
      <t xml:space="preserve">Sollten Sie für den von Ihnen in Fragen unter 4.1 oder 4.4 angegebenen Tarif für </t>
    </r>
    <r>
      <rPr>
        <b/>
        <sz val="10"/>
        <rFont val="Arial"/>
        <family val="2"/>
      </rPr>
      <t>Haushaltskunden</t>
    </r>
    <r>
      <rPr>
        <sz val="10"/>
        <rFont val="Arial"/>
        <family val="2"/>
      </rPr>
      <t xml:space="preserve"> bei einer Belieferung </t>
    </r>
    <r>
      <rPr>
        <b/>
        <sz val="10"/>
        <rFont val="Arial"/>
        <family val="2"/>
      </rPr>
      <t>außerhalb der Grundversorgung*</t>
    </r>
    <r>
      <rPr>
        <sz val="10"/>
        <rFont val="Arial"/>
        <family val="2"/>
      </rPr>
      <t xml:space="preserve"> zusätzliche Sonder</t>
    </r>
    <r>
      <rPr>
        <b/>
        <sz val="10"/>
        <rFont val="Arial"/>
        <family val="2"/>
      </rPr>
      <t>bonifikationen</t>
    </r>
    <r>
      <rPr>
        <sz val="10"/>
        <rFont val="Arial"/>
        <family val="2"/>
      </rPr>
      <t xml:space="preserve"> anbieten, füllen Sie nachfolgende Tabelle aus. Geben Sie weiterhin an, ob für den Tarif bestimmte </t>
    </r>
    <r>
      <rPr>
        <b/>
        <sz val="10"/>
        <rFont val="Arial"/>
        <family val="2"/>
      </rPr>
      <t>Sonderregelungen</t>
    </r>
    <r>
      <rPr>
        <sz val="10"/>
        <rFont val="Arial"/>
        <family val="2"/>
      </rPr>
      <t xml:space="preserve"> gelten. Liegen mehrere verschiedene Sonderbonifikationen und/oder Sonderregelungen für eine Tarifkategorie vor, beschränken Sie sich auf die Angabe der geltenden Konditionen für einen Tarif. </t>
    </r>
  </si>
  <si>
    <t>in den Grundversorgungsnetzgebieten (für Gesamtpreis aus Frage 4.1)</t>
  </si>
  <si>
    <t>außerhalb der Grundversorgungsnetzgebiete (für Gesamtpreis aus Frage 4.1)</t>
  </si>
  <si>
    <t>Ökostromtarif (für Gesamtpreis aus Frage 4.4)</t>
  </si>
  <si>
    <t>Die Fragen 5.5 bis 5.9 sind von allen Lieferanten zu beantworten.</t>
  </si>
  <si>
    <t>5.6</t>
  </si>
  <si>
    <t>5.7</t>
  </si>
  <si>
    <t>5.8</t>
  </si>
  <si>
    <t>5.9</t>
  </si>
  <si>
    <t>Wenn Sie grundsätzlich keine Sperrung androhen, muss die Frage 5.7 nicht beantwortet werden.</t>
  </si>
  <si>
    <t>5.10</t>
  </si>
  <si>
    <t>5.10.1</t>
  </si>
  <si>
    <t>5.10.2</t>
  </si>
  <si>
    <t>5.10.3</t>
  </si>
  <si>
    <t>5.10.4</t>
  </si>
  <si>
    <r>
      <t xml:space="preserve">6.
</t>
    </r>
    <r>
      <rPr>
        <sz val="8"/>
        <rFont val="Arial"/>
        <family val="2"/>
      </rPr>
      <t>BNetzA/BKartA</t>
    </r>
  </si>
  <si>
    <t>7.</t>
  </si>
  <si>
    <t>Die Fragen 5.10.1 und 5.10.2 sind nur von Grundversorgern* i.S.d. § 36 Abs. 2 EnWG zu beantworten</t>
  </si>
  <si>
    <r>
      <t>Abnahmefall</t>
    </r>
    <r>
      <rPr>
        <sz val="10"/>
        <rFont val="Arial"/>
        <family val="2"/>
      </rPr>
      <t>: Jahresverbrauch von 50 MWh/Jahr: Jahreshöchstlast* von 50 kW und Jahresbenutzungsdauer* von 1.000 Stunden, Versorgung in Niederspannung (0,4 kV).</t>
    </r>
  </si>
  <si>
    <r>
      <t>Abnahmefall:</t>
    </r>
    <r>
      <rPr>
        <sz val="10"/>
        <rFont val="Arial"/>
        <family val="2"/>
      </rPr>
      <t xml:space="preserve"> Jahresverbrauch von 24 GWh/Jahr: Jahreshöchstlast* von 4.000 kW und Jahresbenutzungsdauer* von 6.000 Stunden, Versorgung in Mittelspannung (10 oder 20 kV).</t>
    </r>
  </si>
  <si>
    <r>
      <t xml:space="preserve">5.4
</t>
    </r>
    <r>
      <rPr>
        <sz val="8"/>
        <rFont val="Arial"/>
        <family val="2"/>
      </rPr>
      <t>BNetzA</t>
    </r>
  </si>
  <si>
    <r>
      <t xml:space="preserve">5.4.2
</t>
    </r>
    <r>
      <rPr>
        <sz val="8"/>
        <rFont val="Arial"/>
        <family val="2"/>
      </rPr>
      <t>BNetzA</t>
    </r>
  </si>
  <si>
    <r>
      <t xml:space="preserve">5.5
</t>
    </r>
    <r>
      <rPr>
        <sz val="8"/>
        <rFont val="Arial"/>
        <family val="2"/>
      </rPr>
      <t>BNetzA</t>
    </r>
  </si>
  <si>
    <r>
      <t xml:space="preserve">2.3
</t>
    </r>
    <r>
      <rPr>
        <sz val="8"/>
        <rFont val="Arial"/>
        <family val="2"/>
      </rPr>
      <t>BNetzA</t>
    </r>
  </si>
  <si>
    <r>
      <t xml:space="preserve">2.7
</t>
    </r>
    <r>
      <rPr>
        <sz val="8"/>
        <rFont val="Arial"/>
        <family val="2"/>
      </rPr>
      <t>UBA</t>
    </r>
  </si>
  <si>
    <t>*Ökostromtarif:  Ein Stromtarif, der aufgrund von Ökostrom-Labeln oder Strom-Kennzeichnung als Stromtarif mit besonderer Relevanz des Anteils/der Förderung der effizienten oder regenerativen Energiegewinnung ausgewiesen wird. Ebenfalls mit aufzuführen ist der Grundversorgungstarif, sofern dieser insgesamt eine besondere Relevanz des Anteils der effizienten oder regenerativen Energiegewinnung aufweist. Nicht mit anzugeben ist der über Stromtarife ohne besondere Relevanz des Anteils/der Förderung der effizienten oder regenerativen Energiegewinnung vermarktete Anteil von regenerativ erzeugtem Strom.</t>
  </si>
  <si>
    <t>Vertragswechsel von Haushaltskunden i.S.d. § 3 Nr. 22 EnWG</t>
  </si>
  <si>
    <t>Für das Monitoring steht für die Übersendung der Fragebögen ein aktualisiertes Verschlüsselungstool zur Verfügung. Das Tool kann jetzt mehrere Formate verschlüsseln und steigert die Sicherheit auf dem Übertragungsweg von Ihrem Unternehmen zur Bundesnetzagentur.
Informationen und eine Downloadmöglichkeit finden Sie unter bnetza.de/Monitoring-Datenaustausch. Wir weisen Sie darauf hin, dass eine sichere Übermittlung Ihrer Daten nur durch die Benutzung des Verschlüsselungstools gewährleistet ist. Bitte nutzen Sie dieses Programm zur Verschlüsselung Ihrer Fragebögen, wenn Sie diese an die Bundesnetzagentur versenden.</t>
  </si>
  <si>
    <t>Fragebogen Elektrizität Lieferanten (Monitoring 2017)</t>
  </si>
  <si>
    <t>Nennen Sie uns das aktuelle durchschnittliche Einzelhandelspreisniveau Ihres Unternehmens (Stand 01.04.2017) für die genannten Abnahmefälle eines Haushaltskunden in ct/kWh. Geben Sie weiterhin die durchschnittlichen Nettonetzentgelte, die durchschnittlichen Entgelte für Abrechnung*, Messung* und Messstellenbetrieb* sowie die durchschnittlichen Konzessionsabgaben an. Dabei sind alle Preisbestandteile (Arbeitspreis, Leistungspreis, Grundpreis, Verrechnungspreis etc.), die dem Letztverbraucher in Rechnung gestellt werden, zu berücksichtigen. Für Berechnung des Abnahmefalls soll die Summe der Entnahme des Verbrauchs des jeweiligen Bandes durch die Anzahl der Verbraucher im jeweiligen Band dividiert werden.
Fall Sie keine Differenzierung des Tarifes nach individueller Abgabemenge an die Haushaltskunden vornehmen, ist das Band III auszufüllen.
Beziehen Sie in Spalte D und E sowie G und H Ihre Angaben auf die Netzgebiete, in denen Ihr Unternehmen die Grundversorgung* mit Elektrizität durchführt.
Beziehen Sie in den Spalten F und I Ihre Angaben auf die Netzgebiete, in denen Ihr Unternehmen nicht Grundversorger ist. Geben Sie hier für die Nettonetzentgelte, die Entgelte für Abrechnung*, Messung* und Messstellenbetrieb* sowie die Konzessionsabgaben jeweils Durchschnittswerte (Mengengewichtung der Kosten nach Liefermenge)* für die von Ihnen belieferten Netzgebiete an.
Berücksichtigen Sie bei der Darstellung der Gesamtpreise keine Sonderbonifikationen (s. Frage 4.5).</t>
  </si>
  <si>
    <t xml:space="preserve">Nennen Sie uns das aktuelle durchschnittliche Einzelhandelspreisniveau Ihres Unternehmens (Stand 01.04.2017) für den genannten Abnahmefall in ct/kWh.
Geben Sie weiterhin das durchschnittliche Nettonetzentgelt,  das durchschnittliche Entgelt für Messwesen (Abrechnung*, Messung* und Messstellenbetrieb* in Summe) und die durchschnittliche Konzessionsabgabe an. </t>
  </si>
  <si>
    <t xml:space="preserve">Nennen Sie uns das aktuelle durchschnittliche Einzelhandelspreisniveau Ihres Unternehmens (Stand 01.04.2017) für den Abnahmefall der Belieferung eines Haushaltskunden mit Ökostrom in ct/kWh. Geben Sie weiterhin die durchschnittlichen Nettonetzentgelte, die durchschnittlichen Entgelte für Abrechnung*, Messung* und Messstellenbetrieb* sowie die durchschnittlichen Konzessionsabgaben an. Dabei sind alle Preisbestandteile (Arbeitspreis, Leistungspreis, Grundpreis, Verrechnungspreis etc.), die dem Letztverbraucher in Rechnung gestellt werden, zu berücksichtigen.
Berücksichtigen Sie bei der Darstellung des Gesamtpreises keine Sonderbonifikationen (s. Frage 5.5). </t>
  </si>
  <si>
    <t>Bieten Sie Haushaltskunden i.S.d. § 3 Nr. 22 EnWG bereits lastvariable, tageszeitabhängige i.S.d. § 40 Abs. 5 EnWG oder andere Tarife an? (Stand 01.04.2017)</t>
  </si>
  <si>
    <t>Wenn Sie einen oder mehrere  Tarife i.S.d. § 40 Abs. 5 EnWG anbieten: Wie hoch ist im am häufigsten kontrahierten Tarif die Differenz im Arbeitpreis zwischen dem günstigsten Arbeitspreiselement und dem teuersten Arbeitspreiselement (inkl. Umsatzsteuer, Stand 01.04.2017)?</t>
  </si>
  <si>
    <t>2016
Gesamte Abgabemenge
in kWh</t>
  </si>
  <si>
    <t>31.12.2016
Anzahl Zählpunkte</t>
  </si>
  <si>
    <t xml:space="preserve">Geben Sie die gesamte Anzahl Zählpunkte von RLM-Kunden, SLP-Kunden (ohne Heizstrom-Kunden) sowie Heizstrom-Kunden (Kunden mit Lastprofilen für unterbrechbare Verbrauchseinrichtungen: Nachtspeicherheizungen, Wärmepumpen), die Sie zum 31.12.2016 beliefert haben, an. Die vier Teilmengen summieren sich zur gesamten Anzahl der Letztverbraucher. (Doppeltarifzähler sind im Rahmen dieser Frage als ein Zählpunkt zu betrachten.). </t>
  </si>
  <si>
    <t>Geben Sie die gesamte Elektrizitätsabgabe an RLM-Kunden, SLP-Kunden (ohne Heizstrom-Kunden) sowie Heizstrom-Kunden (Kunden mit Lastprofilen für unterbrechbare Verbrauchseinrichtungen: Nachtspeicherheizungen, Wärmepumpen), die Sie zum 31.12.2016 beliefert haben, an. Die vier Teilmengen summieren sich zur Gesamtabgabe an alle Letztverbraucher.</t>
  </si>
  <si>
    <t xml:space="preserve">Geben Sie die Anzahl der Zählpunkte (Stand: 31.12.2016) sowie die Abgabemenge (Kalenderjahr 2016) an Zählpunkten von Letztverbrauchern bzw. von Haushaltskunden i.S.d. § 3 Nr. 22 EnWG an, die von Ihrem Unternehmen zu den Konditionen eines Ökostromtarifes* beliefert wurden. </t>
  </si>
  <si>
    <t>Anzahl (31.12.2016)</t>
  </si>
  <si>
    <t>Abgabemenge (2016) in kWh</t>
  </si>
  <si>
    <t>Geben Sie die Anzahl der Netzbetreiber an, in deren Netzen Sie einen Lieferantenrahmenvertrag für eine Elektrizitätsbelieferung von Letztverbrauchern abgeschlossen haben bzw. die Anzahl der Netzbetreiber an, in deren Netzen Sie Letztverbraucher mit Elektrizität beliefern (Stand 31.12.2016).</t>
  </si>
  <si>
    <t>Geben Sie die Anzahl der Netzbetreiber an, in deren Netzen Sie einen Lieferantenrahmenvertrag für eine Elektrizitätsbelieferung
von Haushaltskunden i.S.d. § 3 Nr. 22 EnWG abgeschlossen haben bzw. die Anzahl der Netzbetreiber an, in deren Netzen Sie Haushaltskunden i.S.d. § 3 Nr. 22 EnWG mit Elektrizität beliefern (Stand 31.12.2016). 
(Teilmengen der in Zeile 1 dieser Tabelle angegebenen Anzahl)</t>
  </si>
  <si>
    <t>Geben Sie an, wieviele Zählpunkte von Haushaltskunden i.S.d. § 3 Nr. 22 EnWG als bestehende Kunden innerhalb Ihres Unternehmens im Kalenderjahr 2016 ihren Energieliefervertrag gewechselt haben (Vertragswechsel). Es sind nur Vertragswechsel anzugeben, die auf Betreiben des Kunden erfolgt sind. Anpassungen durch AGB-Änderungen, auslaufenden Tarifen oder Umschichtungen der Kunden innerhalb des eigenen Konzerns sind nicht anzugeben. Geben Sie zudem die Menge dieser Vertragswechsel an (durchschnittliche Jahresverbrauchsmenge zum Zeitpunkt des Vertragswechsels in kWh).</t>
  </si>
  <si>
    <t>Anzahl
Anfragen
(2016)</t>
  </si>
  <si>
    <t>Anzahl
Durchführung (31.12.2016)</t>
  </si>
  <si>
    <t>Anzahl Unterbrechungen Haushaltskunden
2016</t>
  </si>
  <si>
    <t>Anzahl
betroffener
Haushaltskunden
2016</t>
  </si>
  <si>
    <t>Wie häufig mussten Sie im Kalenderjahr 2016 von der Möglichkeit Gebrauch machen die Grundversorgung gemäß § 19 StromGVV zu unterbrechen? Benennen Sie zudem die Anzahl der Haushaltskunden, bei denen eine Unterbrechung der Grundversorgung gemäß §19 StromGVV im Kalenderjahr 2016 nötig war.</t>
  </si>
  <si>
    <t>Wie häufig mussten Sie im Kalenderjahr 2016 von der Möglichkeit Gebrauch machen die Versorgung zu unterbrechen? Benennen Sie zudem die Anzahl der Haushaltskunden bei denen eine Unterbrechung der Versorgung im Kalenderjahr 2016 nötig war.</t>
  </si>
  <si>
    <t>Anzahl
Androhungen
(2016)</t>
  </si>
  <si>
    <t>Anzahl Beauftragungen (2016)</t>
  </si>
  <si>
    <t>Bei wie vielen der von Ihnen versorgten Haushaltskunden haben Sie im Kalenderjahr 2016 eine Unterbrechung der Versorgung aufgrund der Nichterfüllung einer Zahlungsverpflichtung angedroht bzw. bei dem zuständigen Netzbetreiber gemäß § 24 Abs. 3 der NAV bzw. NDAV beauftragt?</t>
  </si>
  <si>
    <t>Anzahl Kündigungen
(2016)</t>
  </si>
  <si>
    <t>Bei wie vielen der von Ihnen versorgten Haushaltskunden haben Sie im Kalenderjahr 2016 den Energieliefervertrag aufgrund der Nichterfüllung von Zahlungsverpflichtungen gekündigt?</t>
  </si>
  <si>
    <t>Anzahl (2016)</t>
  </si>
  <si>
    <t>Wie viele Kunden wurden insgesamt im Kalenderjahr 2016 im Rahmen der Grundversorgung über einen Bargeld- oder Chipkartenzähler oder sonstige vergleichbare Vorkassesysteme nach § 14 StromGVV versorgt?</t>
  </si>
  <si>
    <t xml:space="preserve">Bei wie vielen Kunden haben Sie im Kalenderjahr 2016 von der Möglichkeit des § 14 StromGVV Gebrauch gemacht und anstelle einer Vorauszahlung einen Bargeld- oder Chipkartenzähler oder sonstige vergleichbare Vorkassesysteme </t>
  </si>
  <si>
    <t>Sofern Ihr Unternehmen Messstellenbetrieb und Messung selbst durchführt: Welche Kosten (inkl. USt) berechneten Sie dem Kunden im Kalenderjahr 2016  für einen solchen Bargeld- oder Chipkartenzähler oder sonstigem vergleichbaren Vorkassesystem  (in Euro/Jahr pro Zähler) für</t>
  </si>
  <si>
    <t>Welche Kosten (inkl. USt) berechneten Sie dem Kunden im Kalenderjahr 2016 mit einem solchen Bargeld- oder Chipkartenzähler oder sonstigem vergleichbaren Vorkassesystem als</t>
  </si>
  <si>
    <t>mehr 10 MWh/Jahr und bis zu 2 GWh/Jahr</t>
  </si>
  <si>
    <t xml:space="preserve">mehr als 2 GWh/Jahr </t>
  </si>
  <si>
    <t>davon Haushaltskunden  i.S.d. § 3 Nr. 22 EnWG mit einem Jahresverbrauch von</t>
  </si>
  <si>
    <t>Umlage für abschaltbare Lasten nach § 18 AbLaV</t>
  </si>
  <si>
    <t xml:space="preserve">Durchschnittlicher Gesamtpreis (Bruttopreis)   
</t>
  </si>
  <si>
    <t>Durchschnittlicher Preisbestandteil für Energiebeschaffung und Vertrieb und Marge (Restbetrag)</t>
  </si>
  <si>
    <r>
      <t>Letztverbraucher
(</t>
    </r>
    <r>
      <rPr>
        <b/>
        <sz val="10"/>
        <rFont val="Arial"/>
        <family val="2"/>
      </rPr>
      <t>Anzahl</t>
    </r>
    <r>
      <rPr>
        <sz val="10"/>
        <rFont val="Arial"/>
        <family val="2"/>
      </rPr>
      <t>)</t>
    </r>
  </si>
  <si>
    <r>
      <t xml:space="preserve">Letztverbraucher
</t>
    </r>
    <r>
      <rPr>
        <b/>
        <sz val="10"/>
        <rFont val="Arial"/>
        <family val="2"/>
      </rPr>
      <t>(in kWh)</t>
    </r>
  </si>
  <si>
    <t>Die im Rahmen des Monitoring der Bundesnetzagentur und des Bundeskartellamtes erhobenen Daten beziehen sich, sofern nicht anders angegeben, auf das Kalenderjahr 2016 und, falls nicht andere Daten genannt werden, auf den 31.12.2016.
Die in den Fragebögen eingehenden Angaben der Marktteilnehmer werden nur in zusammengefasster Form veröffentlicht. In den Antworten eventuell enthaltene Betriebs- oder Geschäftsgeheimnisse der Unternehmen werden damit nicht offengelegt.
Eine zusammenfassende Beantwortung durch Obergesellschaften bei Konzernen ist nicht vorgesehen. Die in den Fragebögen vorzunehmenden Angaben beziehen sich nur direkt auf das jeweilige Unternehmen und nicht auf Unternehmen, an denen das antwortende Unternehmen beteiligt ist.
Ausfüllhinweise: 
Nehmen Sie keine Modifikationen an dem Fragebogen vor und tragen Sie Ihre Antworten nur in die vorgesehenen Felder unter Beachtung der vorgegebenen Feldformate ein. Geben Sie dabei stets Zahlenwerte als Ziffer ohne Einheit ein. Kann zu einer Frage keine Antwort gegeben werden, so lassen Sie das Feld unausgefüllt; eine "Null" wird als Antwort gewertet.
Die mit einem Stern (*) gekennzeichneten Begriffe sind in der Definitionsliste aufgeführt.</t>
  </si>
  <si>
    <t>2.6</t>
  </si>
  <si>
    <r>
      <t xml:space="preserve">Band I </t>
    </r>
    <r>
      <rPr>
        <b/>
        <vertAlign val="superscript"/>
        <sz val="11"/>
        <rFont val="Calibri"/>
        <family val="2"/>
        <scheme val="minor"/>
      </rPr>
      <t>2)</t>
    </r>
    <r>
      <rPr>
        <b/>
        <sz val="11"/>
        <rFont val="Calibri"/>
        <family val="2"/>
        <scheme val="minor"/>
      </rPr>
      <t xml:space="preserve">
&lt; 1.000 kWh</t>
    </r>
  </si>
  <si>
    <r>
      <rPr>
        <vertAlign val="superscript"/>
        <sz val="8"/>
        <rFont val="Arial"/>
        <family val="2"/>
      </rPr>
      <t>2)</t>
    </r>
    <r>
      <rPr>
        <sz val="8"/>
        <rFont val="Arial"/>
        <family val="2"/>
      </rPr>
      <t xml:space="preserve"> ohne Leerstände.</t>
    </r>
  </si>
  <si>
    <t xml:space="preserve">Durchschnittlicher Preisbestandteil für Energiebeschaffung, Vertrieb und Marge (Restbetrag)   </t>
  </si>
  <si>
    <r>
      <t xml:space="preserve">Abnahmefall
50 MWh/Jahr
in </t>
    </r>
    <r>
      <rPr>
        <b/>
        <sz val="10"/>
        <rFont val="Arial"/>
        <family val="2"/>
      </rPr>
      <t>ct/kWh</t>
    </r>
  </si>
  <si>
    <r>
      <t xml:space="preserve">Abnahmefall
24 GWh/Jahr
in </t>
    </r>
    <r>
      <rPr>
        <b/>
        <sz val="10"/>
        <rFont val="Arial"/>
        <family val="2"/>
      </rPr>
      <t>ct/kWh</t>
    </r>
  </si>
  <si>
    <r>
      <t>Haushaltskunden (Band III &gt; 2.500 kWh 
&lt; 5.000 kWh) 
(Ökostromtarif)</t>
    </r>
    <r>
      <rPr>
        <vertAlign val="superscript"/>
        <sz val="10"/>
        <rFont val="Arial"/>
        <family val="2"/>
      </rPr>
      <t>3)</t>
    </r>
    <r>
      <rPr>
        <sz val="10"/>
        <rFont val="Arial"/>
        <family val="2"/>
      </rPr>
      <t xml:space="preserve">
in </t>
    </r>
    <r>
      <rPr>
        <b/>
        <sz val="10"/>
        <rFont val="Arial"/>
        <family val="2"/>
      </rPr>
      <t>ct/kWh</t>
    </r>
  </si>
  <si>
    <r>
      <rPr>
        <vertAlign val="superscript"/>
        <sz val="8"/>
        <rFont val="Arial"/>
        <family val="2"/>
      </rPr>
      <t>3)</t>
    </r>
    <r>
      <rPr>
        <sz val="8"/>
        <rFont val="Arial"/>
        <family val="2"/>
      </rPr>
      <t xml:space="preserve"> Ein Stromtarif, der aufgrund von Ökostrom-Labeln oder Strom-Kennzeichnung als Stromtarif mit besonderer Relevanz des Anteils/der Förderung der effizienten oder regenerativen Energiegewinnung ausgewiesen wird. Ebenfalls mit aufzuführen ist der Grundversorgungstarif, sofern dieser insgesamt eine besondere Relevanz des Anteils der effizienten oder regenerativen Energiegewinnung aufweist. Nicht mit anzugeben ist der über Stromtarife ohne besondere Relevanz des Anteils/der Förderung der effizienten oder regenerativen Energiegewinnung vermarktete Anteil von regenerativ erzeugtem Strom.</t>
    </r>
  </si>
  <si>
    <r>
      <t>Band I 1
&lt; 1.000 kWh
(</t>
    </r>
    <r>
      <rPr>
        <b/>
        <sz val="10"/>
        <rFont val="Arial"/>
        <family val="2"/>
      </rPr>
      <t>Anzahl</t>
    </r>
    <r>
      <rPr>
        <sz val="10"/>
        <rFont val="Arial"/>
        <family val="2"/>
      </rPr>
      <t>)</t>
    </r>
  </si>
  <si>
    <r>
      <t>Band II  
&gt;1.000 kWh
&lt; 2.500 kWh
(</t>
    </r>
    <r>
      <rPr>
        <b/>
        <sz val="10"/>
        <rFont val="Arial"/>
        <family val="2"/>
      </rPr>
      <t>Anzahl</t>
    </r>
    <r>
      <rPr>
        <sz val="10"/>
        <rFont val="Arial"/>
        <family val="2"/>
      </rPr>
      <t>)</t>
    </r>
  </si>
  <si>
    <r>
      <t>Band III 
&gt; 2.500 kWh 
&lt; 5.000 kWh
(</t>
    </r>
    <r>
      <rPr>
        <b/>
        <sz val="10"/>
        <rFont val="Arial"/>
        <family val="2"/>
      </rPr>
      <t>Anzahl</t>
    </r>
    <r>
      <rPr>
        <sz val="10"/>
        <rFont val="Arial"/>
        <family val="2"/>
      </rPr>
      <t>)</t>
    </r>
  </si>
  <si>
    <r>
      <t>Band IV 
&gt;5.000 kWh
&lt; 10.000 kWh
(</t>
    </r>
    <r>
      <rPr>
        <b/>
        <sz val="10"/>
        <rFont val="Arial"/>
        <family val="2"/>
      </rPr>
      <t>Anzahl</t>
    </r>
    <r>
      <rPr>
        <sz val="10"/>
        <rFont val="Arial"/>
        <family val="2"/>
      </rPr>
      <t>)</t>
    </r>
  </si>
  <si>
    <r>
      <t xml:space="preserve">Band I 1
&lt; 1.000 kWh
</t>
    </r>
    <r>
      <rPr>
        <b/>
        <sz val="10"/>
        <rFont val="Arial"/>
        <family val="2"/>
      </rPr>
      <t>(in kWh)</t>
    </r>
  </si>
  <si>
    <r>
      <t xml:space="preserve">Band II  
&gt;1.000 kWh
&lt; 2.500 kWh
</t>
    </r>
    <r>
      <rPr>
        <b/>
        <sz val="10"/>
        <rFont val="Arial"/>
        <family val="2"/>
      </rPr>
      <t>(in kWh)</t>
    </r>
  </si>
  <si>
    <r>
      <t xml:space="preserve">Band III 
&gt; 2.500 kWh 
&lt; 5.000 kWh
</t>
    </r>
    <r>
      <rPr>
        <b/>
        <sz val="10"/>
        <rFont val="Arial"/>
        <family val="2"/>
      </rPr>
      <t>(in kWh)</t>
    </r>
  </si>
  <si>
    <r>
      <t xml:space="preserve">Band IV 
&gt;5.000 kWh
&lt; 10.000 kWh
</t>
    </r>
    <r>
      <rPr>
        <b/>
        <sz val="10"/>
        <rFont val="Arial"/>
        <family val="2"/>
      </rPr>
      <t>(in kWh)</t>
    </r>
  </si>
  <si>
    <t>Bitte beachten Sie, dass sich die Abfrage zur Stromkennzeichnung im Gegensatz zu den restlichen Fragen dieses Erhebungsbogens auf das Stromlieferjahr vom 01.01.2015 bis 31.12.2015 bezieht!</t>
  </si>
  <si>
    <r>
      <t xml:space="preserve">Stromlieferjahr </t>
    </r>
    <r>
      <rPr>
        <b/>
        <sz val="10"/>
        <rFont val="Arial"/>
        <family val="2"/>
      </rPr>
      <t>2015*
Menge in kWh</t>
    </r>
  </si>
  <si>
    <t>Geben Sie die Menge des an Letztverbraucher gelieferten Stroms aus sonstigen erneuerbaren Energien im Sinne von § 42 Abs. 5 Nr. 1 EnWG vor der Reduzierung um den prozentualen EEG-Anteil gemäß § 78 Abs. 4 EEG an.**
Es handelt sich um die Menge des an Letztverbraucher gelieferten Stroms für den Sie Herkunftsnachweise im Herkunftsnachweisregister (HKNR) des Umweltbundesamtes entwertet haben.</t>
  </si>
  <si>
    <t>* Die Angaben zum Stromlieferjahr beziehen sich auf die Stromkennzeichnungsperiode vom 1.11.2016 – 30.10.2017.
** Die Zuordnung von Strommengen aus "Erneuerbaren Energien, gefördert nach dem EEG" erfolgt nach Abschluss der Strombilanzierung obligatorisch für alle Letztverbraucher im Unternehmens-/Produktmix gemäß der gezahlten EEG-Umlage und Absatzmengen des Unternehmens gemäß § 78 EEG.</t>
  </si>
  <si>
    <t>Die in Punkt 2.7 angegebene Strommenge übermittelt die Bundesnetzagentur weiter an das Umweltbundesamt, das das Herkunftsnachweisregister (HKNR) für erneuerbare Energiequellen führt und für die Prüfung zuständig ist.</t>
  </si>
  <si>
    <t>Der Preisbestandteil für Energiebeschaffung, Vertrieb und Marge (Restbetrag) wird als Gesamtpreis abzüglich aller anderen Preisbestandteile automatisch aus den eingetragenen Werten berechnet.</t>
  </si>
  <si>
    <t>Durchschnittlicher Gesamtpreis (Bruttopreis)</t>
  </si>
  <si>
    <t>Durchschnittlicher Preisbestandteil für Energiebeschaffung, Vertrieb und Marge (Restbetrag)</t>
  </si>
  <si>
    <r>
      <t xml:space="preserve">Der Preisbestandteil für Energiebeschaffung, Vertrieb und Marge sowie die Umsatzsteuer wird aus dem Gesamtpreis (Bruttopreis) abzüglich aller anderen eingetragenen Preisbestandteile </t>
    </r>
    <r>
      <rPr>
        <b/>
        <sz val="10"/>
        <rFont val="Arial"/>
        <family val="2"/>
      </rPr>
      <t>automatisch berechnet</t>
    </r>
    <r>
      <rPr>
        <sz val="10"/>
        <rFont val="Arial"/>
        <family val="2"/>
      </rPr>
      <t>.</t>
    </r>
  </si>
  <si>
    <t>Frage 5.4.2 ist von allen Lieferanten zu beantworten für Haushaltskunden-Vertragsverhältnisse außerhalb der Grundversorgung nach § 41 EnWG</t>
  </si>
  <si>
    <t>Geben Sie die gesamte Elektrizitätsabgabe an Zählpunkten von Letztverbrauchern und von Haushaltskunden i.S.d. § 3 Nr. 22 EnWG (jeweils Teilmenge der gesamten Anzahl Letztverbraucher), die Sie zum 31.12.2016 beliefert haben, an.  Geben Sie zusätzlich die Elektrizitätsabgabe an Haushaltskunden im entsprechenden Abnahmeband an.</t>
  </si>
  <si>
    <t>Geben Sie die Elektrizitätsabgabemenge für die genannten Kategorien für Zählpunkte von Letztverbrauchern sowie die gesamte Elektrizitätsabgabemenge aller Letztverbraucher im Kalenderjahr 2016 in kWh an.
Geben Sie weiterhin die entsprechende Anzahl von Zählpunkten zum 31.12.2016 an</t>
  </si>
  <si>
    <r>
      <t>Hinweis:</t>
    </r>
    <r>
      <rPr>
        <sz val="8"/>
        <rFont val="Arial"/>
        <family val="2"/>
      </rPr>
      <t xml:space="preserve"> Die Entnahmemegen von Haushaltskunden  i.S.d. § 3 Nr. 22 EnWG ist in der Kategorie 10 MWh/Jahr und weniger anzugeben.</t>
    </r>
  </si>
  <si>
    <t>Geben Sie die gesamte Anzahl Zählpunkte von Letztverbrauchern und von Haushaltskunden i.S.d. § 3 Nr. 22 EnWG (Teilmenge der gesamten Anzahl Letztverbraucher), die Sie zum 31.12.2016 beliefert haben, an. Geben Sie zusätzlich die Anzahl der Zählpunkte von Haushaltskunden im entsprechenden Abnahmeband an.</t>
  </si>
  <si>
    <t>Hinweis: Die Angaben zu Elektrizitätsabgabemengen aus Frage 2.1 müssen nicht mit den Angaben in Frage 2.3 übereinstimmen.</t>
  </si>
  <si>
    <r>
      <t>Nennen Sie uns das aktuelle durchschnittliche Einzelhandelspreisniveau Ihres Unternehmens (Stand 01.04.2017) für die genannten Abnahmefälle in ct/kWh.
Nehmen Sie auf der Basis Ihrer Kundenstruktur eine plausible Abschätzung für Lieferungen in 2017 vor. 
Geben Sie ferner die durchschnittlichen Nettonetzentgelte, die durchschnittliche Entgelte für Messwesen (Abrechnung*, Messung* und Messstellenbetrieb* in Summe) und die durchschnittlichen Konzessionsabgaben an. Dabei sind alle Preisbestandteile (Arbeitspreis, Leistungspreis, Grundpreis, Verrechnungspreis etc.), die dem Letztverbraucher in Rechnung gestellt werden, zu berücksichtigen. 
Der Preisbestandteil für Energiebeschaffung, Vertrieb und Marge sowie die Umsatzsteuer wird aus dem Gesamtpreis (Bruttopreis) abzüglich aller anderen eingetragenen Preisbestandteile</t>
    </r>
    <r>
      <rPr>
        <b/>
        <sz val="10"/>
        <rFont val="Arial"/>
        <family val="2"/>
      </rPr>
      <t xml:space="preserve"> automatisch berechnet</t>
    </r>
    <r>
      <rPr>
        <sz val="10"/>
        <rFont val="Arial"/>
        <family val="2"/>
      </rPr>
      <t>.</t>
    </r>
  </si>
  <si>
    <t>Wie viele Anfragen auf abweichende Abrechnungen i.S.d. § 40 Abs. 3 Satz 2 EnWG sind bei Ihnen von Haushaltskunden i.S.d. § 3 Nr. 22 EnWG im Kalenderjahr 2016 eingegegangen bzw. bei wie vielen Haushaltskunden i.S.d. § 3 Nr. 22 EnWG führen Sie eine abweichende Abrechnung (Stand 31.12.2016) durch? Bitte geben Sie zudem das Entgelt (inkl. Umsatzsteuer) je zusätzlicher Abrechnung bei Selbstablesung und ohne Selbstablesung an (Stand 01.04.2017).</t>
  </si>
  <si>
    <t>Wenn Sie grundsätzlich keine Sperrung androhen, muss die Frage 5.6 nicht beantwortet werden.</t>
  </si>
  <si>
    <t>01</t>
  </si>
  <si>
    <t xml:space="preserve">Erläuterung zur Berechnung voreingestellter Umlagen
KWKG: Für 1.000.000 kWh 0,438 ct/kWh, für weitere 23.000.000 kWh 0,08 ct/kWh
§ 19 StromNEV:  Für 1.000.000 kWh 0,378 ct/kWh, für weitere 23.000.000 kWh 0,050 ct/kWh
Offshore-Haftungsumlage: Für 1.000.000 kWh -0,028 ct/kWh, für weitere 23.000.000 kWh 0,038 ct/kWh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</si>
</sst>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10407]General"/>
    <numFmt numFmtId="165" formatCode="#,##0.0\ _€"/>
    <numFmt numFmtId="166" formatCode="#,##0.00\ _€"/>
    <numFmt numFmtId="167" formatCode="#,##0.0"/>
    <numFmt numFmtId="168" formatCode="0.0"/>
    <numFmt numFmtId="169" formatCode="0.000"/>
  </numFmts>
  <fonts count="28" x14ac:knownFonts="1">
    <font>
      <sz val="10"/>
      <name val="Arial"/>
      <charset val="1"/>
    </font>
    <font>
      <sz val="11"/>
      <color theme="1"/>
      <name val="Calibri"/>
      <family val="2"/>
      <scheme val="minor"/>
    </font>
    <font>
      <sz val="10"/>
      <name val="Arial"/>
      <family val="2"/>
    </font>
    <font>
      <b/>
      <sz val="10"/>
      <name val="Arial"/>
      <family val="2"/>
    </font>
    <font>
      <b/>
      <sz val="11"/>
      <name val="Arial"/>
      <family val="2"/>
    </font>
    <font>
      <vertAlign val="superscript"/>
      <sz val="10"/>
      <name val="Arial"/>
      <family val="2"/>
    </font>
    <font>
      <b/>
      <sz val="9"/>
      <name val="Arial"/>
      <family val="2"/>
    </font>
    <font>
      <sz val="9"/>
      <name val="Arial"/>
      <family val="2"/>
    </font>
    <font>
      <strike/>
      <sz val="10"/>
      <name val="Arial"/>
      <family val="2"/>
    </font>
    <font>
      <vertAlign val="superscript"/>
      <sz val="8"/>
      <name val="Arial"/>
      <family val="2"/>
    </font>
    <font>
      <sz val="8"/>
      <name val="Arial"/>
      <family val="2"/>
    </font>
    <font>
      <b/>
      <u/>
      <sz val="10"/>
      <name val="Arial"/>
      <family val="2"/>
    </font>
    <font>
      <b/>
      <strike/>
      <sz val="10"/>
      <name val="Arial"/>
      <family val="2"/>
    </font>
    <font>
      <u/>
      <sz val="8.5"/>
      <color indexed="12"/>
      <name val="Arial"/>
      <family val="2"/>
    </font>
    <font>
      <b/>
      <sz val="8"/>
      <name val="Arial"/>
      <family val="2"/>
    </font>
    <font>
      <sz val="11"/>
      <name val="Arial"/>
      <family val="2"/>
    </font>
    <font>
      <sz val="11"/>
      <color theme="1"/>
      <name val="Calibri"/>
      <family val="2"/>
      <scheme val="minor"/>
    </font>
    <font>
      <b/>
      <sz val="11"/>
      <name val="Calibri"/>
      <family val="2"/>
      <scheme val="minor"/>
    </font>
    <font>
      <b/>
      <vertAlign val="superscript"/>
      <sz val="11"/>
      <name val="Calibri"/>
      <family val="2"/>
      <scheme val="minor"/>
    </font>
    <font>
      <u/>
      <sz val="10"/>
      <name val="Arial"/>
      <family val="2"/>
    </font>
    <font>
      <b/>
      <vertAlign val="superscript"/>
      <sz val="10"/>
      <name val="Arial"/>
      <family val="2"/>
    </font>
    <font>
      <b/>
      <sz val="11"/>
      <name val="Calibri"/>
      <family val="2"/>
    </font>
    <font>
      <b/>
      <sz val="10"/>
      <color theme="0"/>
      <name val="Arial"/>
      <family val="2"/>
    </font>
    <font>
      <b/>
      <sz val="16"/>
      <name val="Arial"/>
      <family val="2"/>
    </font>
    <font>
      <i/>
      <sz val="10"/>
      <color rgb="FF0070C0"/>
      <name val="Arial"/>
      <family val="2"/>
    </font>
    <font>
      <i/>
      <sz val="10"/>
      <color theme="1"/>
      <name val="Arial"/>
      <family val="2"/>
    </font>
    <font>
      <strike/>
      <sz val="8"/>
      <color rgb="FFFF0000"/>
      <name val="Arial"/>
      <family val="2"/>
    </font>
    <font>
      <b/>
      <sz val="6"/>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8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rgb="FFFF0000"/>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indexed="64"/>
      </right>
      <top style="thin">
        <color indexed="64"/>
      </top>
      <bottom style="thin">
        <color indexed="64"/>
      </bottom>
      <diagonal/>
    </border>
    <border>
      <left style="medium">
        <color indexed="64"/>
      </left>
      <right style="medium">
        <color rgb="FFFF0000"/>
      </right>
      <top/>
      <bottom style="medium">
        <color indexed="64"/>
      </bottom>
      <diagonal/>
    </border>
    <border>
      <left style="medium">
        <color rgb="FFFF0000"/>
      </left>
      <right style="medium">
        <color rgb="FFFF0000"/>
      </right>
      <top/>
      <bottom style="medium">
        <color indexed="64"/>
      </bottom>
      <diagonal/>
    </border>
    <border>
      <left style="medium">
        <color rgb="FFFF0000"/>
      </left>
      <right style="medium">
        <color indexed="64"/>
      </right>
      <top/>
      <bottom style="medium">
        <color indexed="64"/>
      </bottom>
      <diagonal/>
    </border>
    <border>
      <left style="medium">
        <color indexed="64"/>
      </left>
      <right style="medium">
        <color rgb="FFFF0000"/>
      </right>
      <top style="medium">
        <color indexed="64"/>
      </top>
      <bottom style="medium">
        <color indexed="64"/>
      </bottom>
      <diagonal/>
    </border>
    <border>
      <left style="medium">
        <color rgb="FFFF0000"/>
      </left>
      <right style="medium">
        <color rgb="FFFF0000"/>
      </right>
      <top style="medium">
        <color indexed="64"/>
      </top>
      <bottom style="medium">
        <color indexed="64"/>
      </bottom>
      <diagonal/>
    </border>
    <border>
      <left style="medium">
        <color rgb="FFFF0000"/>
      </left>
      <right/>
      <top style="medium">
        <color indexed="64"/>
      </top>
      <bottom style="medium">
        <color indexed="64"/>
      </bottom>
      <diagonal/>
    </border>
    <border>
      <left style="medium">
        <color indexed="64"/>
      </left>
      <right style="medium">
        <color rgb="FFFF0000"/>
      </right>
      <top/>
      <bottom/>
      <diagonal/>
    </border>
    <border>
      <left style="medium">
        <color rgb="FFFF0000"/>
      </left>
      <right style="medium">
        <color rgb="FFFF0000"/>
      </right>
      <top/>
      <bottom/>
      <diagonal/>
    </border>
    <border>
      <left style="medium">
        <color rgb="FFFF0000"/>
      </left>
      <right/>
      <top/>
      <bottom/>
      <diagonal/>
    </border>
    <border>
      <left style="medium">
        <color rgb="FFFF0000"/>
      </left>
      <right/>
      <top style="thin">
        <color indexed="64"/>
      </top>
      <bottom style="thin">
        <color indexed="64"/>
      </bottom>
      <diagonal/>
    </border>
    <border>
      <left style="medium">
        <color rgb="FFFF0000"/>
      </left>
      <right/>
      <top/>
      <bottom style="medium">
        <color indexed="64"/>
      </bottom>
      <diagonal/>
    </border>
    <border>
      <left style="medium">
        <color rgb="FFFF0000"/>
      </left>
      <right style="medium">
        <color indexed="64"/>
      </right>
      <top style="medium">
        <color indexed="64"/>
      </top>
      <bottom style="medium">
        <color indexed="64"/>
      </bottom>
      <diagonal/>
    </border>
    <border>
      <left style="medium">
        <color indexed="64"/>
      </left>
      <right style="medium">
        <color rgb="FFFF0000"/>
      </right>
      <top style="medium">
        <color indexed="64"/>
      </top>
      <bottom/>
      <diagonal/>
    </border>
    <border>
      <left style="medium">
        <color rgb="FFFF0000"/>
      </left>
      <right style="medium">
        <color rgb="FFFF0000"/>
      </right>
      <top style="medium">
        <color indexed="64"/>
      </top>
      <bottom/>
      <diagonal/>
    </border>
    <border>
      <left style="medium">
        <color rgb="FFFF0000"/>
      </left>
      <right style="medium">
        <color indexed="64"/>
      </right>
      <top style="medium">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s>
  <cellStyleXfs count="49">
    <xf numFmtId="0" fontId="0" fillId="0" borderId="0">
      <alignment wrapText="1"/>
    </xf>
    <xf numFmtId="0" fontId="13" fillId="0" borderId="0" applyNumberFormat="0" applyFill="0" applyBorder="0" applyAlignment="0" applyProtection="0">
      <alignment vertical="top"/>
      <protection locked="0"/>
    </xf>
    <xf numFmtId="0" fontId="2" fillId="0" borderId="0">
      <alignment wrapText="1"/>
    </xf>
    <xf numFmtId="0" fontId="2"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05">
    <xf numFmtId="0" fontId="0" fillId="0" borderId="0" xfId="0">
      <alignment wrapText="1"/>
    </xf>
    <xf numFmtId="0" fontId="7" fillId="0" borderId="0" xfId="0" applyNumberFormat="1"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 fillId="0" borderId="0" xfId="0" applyFont="1" applyFill="1" applyAlignment="1" applyProtection="1">
      <alignment vertical="center" wrapText="1"/>
    </xf>
    <xf numFmtId="0" fontId="2" fillId="0" borderId="0" xfId="0" applyFont="1" applyFill="1" applyBorder="1" applyAlignment="1" applyProtection="1">
      <alignment vertical="center" wrapText="1"/>
    </xf>
    <xf numFmtId="0" fontId="2" fillId="0" borderId="0" xfId="0" applyNumberFormat="1" applyFont="1" applyFill="1" applyBorder="1" applyAlignment="1" applyProtection="1">
      <alignment horizontal="left" vertical="center" wrapText="1"/>
    </xf>
    <xf numFmtId="0" fontId="2" fillId="0" borderId="0" xfId="26" applyFont="1" applyFill="1" applyBorder="1" applyAlignment="1" applyProtection="1">
      <alignment vertical="center" wrapText="1"/>
    </xf>
    <xf numFmtId="0" fontId="3" fillId="0" borderId="0" xfId="0" applyFont="1" applyFill="1" applyAlignment="1" applyProtection="1">
      <alignment vertical="center"/>
    </xf>
    <xf numFmtId="0" fontId="2" fillId="0" borderId="11" xfId="26" applyFont="1" applyFill="1" applyBorder="1" applyAlignment="1" applyProtection="1">
      <alignment horizontal="center" vertical="center" wrapText="1"/>
    </xf>
    <xf numFmtId="0" fontId="2" fillId="0" borderId="2" xfId="26" applyFont="1" applyFill="1" applyBorder="1" applyAlignment="1" applyProtection="1">
      <alignment horizontal="center" vertical="center" wrapText="1"/>
    </xf>
    <xf numFmtId="0" fontId="2" fillId="0" borderId="15" xfId="2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2" fillId="0" borderId="10" xfId="2" applyNumberFormat="1" applyFont="1" applyFill="1" applyBorder="1" applyAlignment="1" applyProtection="1">
      <alignment horizontal="center" vertical="center" wrapText="1"/>
    </xf>
    <xf numFmtId="14" fontId="2" fillId="0" borderId="1" xfId="2" applyNumberFormat="1"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2" fillId="0" borderId="33" xfId="2" applyFont="1" applyFill="1" applyBorder="1" applyAlignment="1" applyProtection="1">
      <alignment horizontal="center" vertical="center" wrapText="1"/>
    </xf>
    <xf numFmtId="2" fontId="2" fillId="0" borderId="1" xfId="0" applyNumberFormat="1" applyFont="1" applyFill="1" applyBorder="1" applyAlignment="1" applyProtection="1">
      <alignment horizontal="center" vertical="center" wrapText="1"/>
    </xf>
    <xf numFmtId="0" fontId="2" fillId="0" borderId="1" xfId="0" quotePrefix="1" applyFont="1" applyFill="1" applyBorder="1" applyAlignment="1" applyProtection="1">
      <alignment horizontal="center" vertical="center" wrapText="1"/>
    </xf>
    <xf numFmtId="49" fontId="2" fillId="0" borderId="10" xfId="0" applyNumberFormat="1" applyFont="1" applyFill="1" applyBorder="1" applyAlignment="1" applyProtection="1">
      <alignment horizontal="left" vertical="center"/>
      <protection locked="0"/>
    </xf>
    <xf numFmtId="0" fontId="4"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2" fillId="0" borderId="3"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center"/>
    </xf>
    <xf numFmtId="164" fontId="10" fillId="0" borderId="0" xfId="0" applyNumberFormat="1" applyFont="1" applyFill="1" applyBorder="1" applyAlignment="1" applyProtection="1">
      <alignment horizontal="left" vertical="center"/>
    </xf>
    <xf numFmtId="0" fontId="3" fillId="0" borderId="28" xfId="0" applyFont="1" applyBorder="1" applyAlignment="1" applyProtection="1">
      <alignment vertical="center"/>
    </xf>
    <xf numFmtId="0" fontId="2" fillId="0" borderId="0" xfId="0" applyFont="1" applyBorder="1" applyAlignment="1" applyProtection="1">
      <alignment vertical="center"/>
    </xf>
    <xf numFmtId="0" fontId="2" fillId="0" borderId="28" xfId="0" applyFont="1" applyBorder="1" applyAlignment="1" applyProtection="1">
      <alignment vertical="center"/>
    </xf>
    <xf numFmtId="0" fontId="2" fillId="0" borderId="0" xfId="26" applyFont="1" applyFill="1" applyBorder="1" applyAlignment="1" applyProtection="1">
      <alignment horizontal="left" vertical="center" wrapText="1"/>
    </xf>
    <xf numFmtId="0" fontId="2" fillId="0" borderId="0" xfId="26" applyFont="1" applyFill="1" applyAlignment="1" applyProtection="1">
      <alignment vertical="center" wrapText="1"/>
    </xf>
    <xf numFmtId="0" fontId="3" fillId="0" borderId="0" xfId="26" applyFont="1" applyFill="1" applyBorder="1" applyAlignment="1" applyProtection="1">
      <alignment horizontal="left" vertical="center"/>
    </xf>
    <xf numFmtId="0" fontId="3" fillId="0" borderId="0" xfId="3" applyFont="1" applyFill="1" applyBorder="1" applyAlignment="1" applyProtection="1">
      <alignment horizontal="left" vertical="center" wrapText="1"/>
    </xf>
    <xf numFmtId="0" fontId="2" fillId="0" borderId="0" xfId="0" applyFont="1" applyFill="1" applyBorder="1" applyAlignment="1" applyProtection="1">
      <alignment vertical="center"/>
    </xf>
    <xf numFmtId="49" fontId="3" fillId="0" borderId="0" xfId="0" applyNumberFormat="1" applyFont="1" applyFill="1" applyBorder="1" applyAlignment="1" applyProtection="1">
      <alignment horizontal="center" vertical="center" wrapText="1"/>
    </xf>
    <xf numFmtId="0" fontId="2" fillId="0" borderId="0" xfId="2" applyFont="1" applyFill="1" applyAlignment="1" applyProtection="1">
      <alignment vertical="center" wrapText="1"/>
    </xf>
    <xf numFmtId="0" fontId="2" fillId="0" borderId="0" xfId="2" applyFont="1" applyAlignment="1" applyProtection="1">
      <alignment vertical="center" wrapText="1"/>
    </xf>
    <xf numFmtId="164" fontId="2" fillId="0" borderId="0" xfId="2" applyNumberFormat="1" applyFont="1" applyFill="1" applyBorder="1" applyAlignment="1" applyProtection="1">
      <alignment horizontal="left" vertical="center" wrapText="1"/>
    </xf>
    <xf numFmtId="165" fontId="2" fillId="0" borderId="0" xfId="2" applyNumberFormat="1" applyFont="1" applyFill="1" applyBorder="1" applyAlignment="1" applyProtection="1">
      <alignment horizontal="right" vertical="center" wrapText="1"/>
    </xf>
    <xf numFmtId="0" fontId="2" fillId="0" borderId="0" xfId="2" applyNumberFormat="1" applyFont="1" applyFill="1" applyAlignment="1" applyProtection="1">
      <alignment vertical="center" wrapText="1"/>
    </xf>
    <xf numFmtId="0" fontId="2" fillId="3" borderId="0" xfId="0" applyFont="1" applyFill="1" applyAlignment="1" applyProtection="1">
      <alignment vertical="center" wrapText="1"/>
    </xf>
    <xf numFmtId="0" fontId="2" fillId="0" borderId="0" xfId="0" quotePrefix="1" applyFont="1" applyFill="1" applyAlignment="1" applyProtection="1">
      <alignment vertical="center" wrapText="1"/>
    </xf>
    <xf numFmtId="0" fontId="2" fillId="2" borderId="0" xfId="0" applyFont="1" applyFill="1" applyBorder="1" applyAlignment="1" applyProtection="1">
      <alignment vertical="center" wrapText="1"/>
    </xf>
    <xf numFmtId="169" fontId="2" fillId="4" borderId="6" xfId="2" applyNumberFormat="1" applyFont="1" applyFill="1" applyBorder="1" applyAlignment="1" applyProtection="1">
      <alignment horizontal="right" vertical="center" wrapText="1"/>
    </xf>
    <xf numFmtId="169" fontId="2" fillId="4" borderId="8" xfId="2" applyNumberFormat="1" applyFont="1" applyFill="1" applyBorder="1" applyAlignment="1" applyProtection="1">
      <alignment horizontal="right" vertical="center" wrapText="1"/>
    </xf>
    <xf numFmtId="0" fontId="3" fillId="0" borderId="0" xfId="0" quotePrefix="1" applyFont="1" applyFill="1" applyAlignment="1" applyProtection="1">
      <alignment horizontal="left" vertical="center"/>
    </xf>
    <xf numFmtId="0" fontId="2" fillId="0" borderId="0" xfId="0" applyFont="1" applyFill="1" applyAlignment="1" applyProtection="1">
      <alignment vertical="center"/>
    </xf>
    <xf numFmtId="169" fontId="2" fillId="4" borderId="8" xfId="0" applyNumberFormat="1" applyFont="1" applyFill="1" applyBorder="1" applyAlignment="1" applyProtection="1">
      <alignment horizontal="right" vertical="center" wrapText="1"/>
    </xf>
    <xf numFmtId="0" fontId="2" fillId="3" borderId="31" xfId="0" applyFont="1" applyFill="1" applyBorder="1" applyAlignment="1" applyProtection="1">
      <alignment horizontal="left" vertical="center" wrapText="1"/>
    </xf>
    <xf numFmtId="0" fontId="2" fillId="0" borderId="0" xfId="26" quotePrefix="1" applyFont="1" applyFill="1" applyBorder="1" applyAlignment="1" applyProtection="1">
      <alignment vertical="center" wrapText="1"/>
    </xf>
    <xf numFmtId="0" fontId="3" fillId="0" borderId="0" xfId="26" applyFont="1" applyFill="1" applyBorder="1" applyAlignment="1" applyProtection="1">
      <alignment vertical="center" wrapText="1"/>
    </xf>
    <xf numFmtId="0" fontId="3" fillId="0" borderId="5" xfId="0" applyFont="1" applyFill="1" applyBorder="1" applyAlignment="1" applyProtection="1">
      <alignment horizontal="left" vertical="center" wrapText="1"/>
    </xf>
    <xf numFmtId="0" fontId="2" fillId="0" borderId="6" xfId="0" applyFont="1" applyFill="1" applyBorder="1" applyAlignment="1" applyProtection="1">
      <alignment vertical="center" wrapText="1"/>
    </xf>
    <xf numFmtId="0" fontId="3" fillId="0" borderId="0" xfId="26" applyFont="1" applyFill="1" applyAlignment="1" applyProtection="1">
      <alignment vertical="center" wrapText="1"/>
    </xf>
    <xf numFmtId="0" fontId="2" fillId="0" borderId="7" xfId="0" applyFont="1" applyFill="1" applyBorder="1" applyAlignment="1" applyProtection="1">
      <alignment vertical="center" wrapText="1"/>
    </xf>
    <xf numFmtId="0" fontId="2" fillId="0" borderId="10" xfId="0" applyFont="1" applyBorder="1" applyAlignment="1" applyProtection="1">
      <alignment vertical="center" wrapText="1"/>
    </xf>
    <xf numFmtId="0" fontId="15" fillId="0" borderId="0" xfId="4" applyFont="1" applyBorder="1" applyAlignment="1" applyProtection="1">
      <alignment horizontal="left" vertical="center" wrapText="1"/>
    </xf>
    <xf numFmtId="164" fontId="2" fillId="0" borderId="0" xfId="0" applyNumberFormat="1" applyFont="1" applyFill="1" applyBorder="1" applyAlignment="1" applyProtection="1">
      <alignment horizontal="right" vertical="center" wrapText="1" indent="1"/>
    </xf>
    <xf numFmtId="0" fontId="2" fillId="0" borderId="0" xfId="0" applyFont="1" applyBorder="1" applyAlignment="1" applyProtection="1">
      <alignment vertical="center" wrapText="1"/>
    </xf>
    <xf numFmtId="0" fontId="8" fillId="0" borderId="0" xfId="0" applyFont="1" applyFill="1" applyBorder="1" applyAlignment="1" applyProtection="1">
      <alignment vertical="center" wrapText="1"/>
    </xf>
    <xf numFmtId="49" fontId="10" fillId="0" borderId="0" xfId="0" applyNumberFormat="1" applyFont="1" applyFill="1" applyBorder="1" applyAlignment="1" applyProtection="1">
      <alignment horizontal="left" vertical="top" wrapText="1"/>
    </xf>
    <xf numFmtId="0" fontId="4" fillId="0" borderId="0" xfId="0" applyFont="1" applyFill="1" applyAlignment="1" applyProtection="1">
      <alignment horizontal="left" vertical="top"/>
    </xf>
    <xf numFmtId="0" fontId="2" fillId="0" borderId="0" xfId="0" applyFont="1" applyFill="1" applyAlignment="1" applyProtection="1">
      <alignment vertical="top" wrapText="1"/>
    </xf>
    <xf numFmtId="0" fontId="3" fillId="0" borderId="0" xfId="0" applyFont="1" applyFill="1" applyAlignment="1" applyProtection="1">
      <alignment horizontal="left" vertical="top" wrapText="1"/>
    </xf>
    <xf numFmtId="49" fontId="3" fillId="0" borderId="0" xfId="0" applyNumberFormat="1" applyFont="1" applyFill="1" applyBorder="1" applyAlignment="1" applyProtection="1">
      <alignment horizontal="left" vertical="top" wrapText="1"/>
    </xf>
    <xf numFmtId="0" fontId="3" fillId="0" borderId="0" xfId="0" applyFont="1" applyFill="1" applyAlignment="1" applyProtection="1">
      <alignment horizontal="left" vertical="top"/>
    </xf>
    <xf numFmtId="49" fontId="3" fillId="0" borderId="0" xfId="0" applyNumberFormat="1" applyFont="1" applyFill="1" applyAlignment="1" applyProtection="1">
      <alignment horizontal="left" vertical="top" wrapText="1"/>
    </xf>
    <xf numFmtId="49" fontId="12" fillId="0" borderId="0" xfId="0" applyNumberFormat="1" applyFont="1" applyFill="1" applyBorder="1" applyAlignment="1" applyProtection="1">
      <alignment horizontal="left" vertical="top" wrapText="1"/>
    </xf>
    <xf numFmtId="49" fontId="3" fillId="0" borderId="0" xfId="26" applyNumberFormat="1" applyFont="1" applyFill="1" applyBorder="1" applyAlignment="1" applyProtection="1">
      <alignment horizontal="left" vertical="top" wrapText="1"/>
    </xf>
    <xf numFmtId="49" fontId="10" fillId="0" borderId="0" xfId="0" applyNumberFormat="1" applyFont="1" applyFill="1" applyAlignment="1" applyProtection="1">
      <alignment horizontal="left" vertical="top" wrapText="1"/>
    </xf>
    <xf numFmtId="0" fontId="3" fillId="0" borderId="0" xfId="0" applyFont="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wrapText="1"/>
    </xf>
    <xf numFmtId="49" fontId="3" fillId="0" borderId="0" xfId="2" applyNumberFormat="1" applyFont="1" applyFill="1" applyBorder="1" applyAlignment="1" applyProtection="1">
      <alignment horizontal="left" vertical="top" wrapText="1"/>
    </xf>
    <xf numFmtId="49" fontId="12" fillId="0" borderId="0" xfId="2" applyNumberFormat="1" applyFont="1" applyFill="1" applyBorder="1" applyAlignment="1" applyProtection="1">
      <alignment horizontal="left" vertical="top" wrapText="1"/>
    </xf>
    <xf numFmtId="0" fontId="3" fillId="0" borderId="0" xfId="2" applyFont="1" applyFill="1" applyAlignment="1" applyProtection="1">
      <alignment horizontal="left" vertical="top" wrapText="1"/>
    </xf>
    <xf numFmtId="49" fontId="3" fillId="0" borderId="0" xfId="2" applyNumberFormat="1" applyFont="1" applyFill="1" applyAlignment="1" applyProtection="1">
      <alignment horizontal="left" vertical="top" wrapText="1"/>
    </xf>
    <xf numFmtId="0" fontId="10" fillId="0" borderId="0" xfId="2" applyFont="1" applyFill="1" applyBorder="1" applyAlignment="1" applyProtection="1">
      <alignment horizontal="left" vertical="top" wrapText="1"/>
    </xf>
    <xf numFmtId="0" fontId="3" fillId="0" borderId="0" xfId="2" applyFont="1" applyAlignment="1" applyProtection="1">
      <alignment horizontal="left" vertical="top" wrapText="1"/>
    </xf>
    <xf numFmtId="49" fontId="6" fillId="0" borderId="0" xfId="0" applyNumberFormat="1" applyFont="1" applyFill="1" applyBorder="1" applyAlignment="1" applyProtection="1">
      <alignment horizontal="left" vertical="top" wrapText="1"/>
    </xf>
    <xf numFmtId="49" fontId="3" fillId="0" borderId="0" xfId="26" applyNumberFormat="1" applyFont="1" applyFill="1" applyAlignment="1" applyProtection="1">
      <alignment horizontal="left" vertical="top" wrapText="1"/>
    </xf>
    <xf numFmtId="49" fontId="10" fillId="0" borderId="0" xfId="26" applyNumberFormat="1" applyFont="1" applyFill="1" applyAlignment="1" applyProtection="1">
      <alignment horizontal="left" vertical="top" wrapText="1"/>
    </xf>
    <xf numFmtId="0" fontId="6" fillId="0" borderId="0" xfId="0" applyNumberFormat="1" applyFont="1" applyFill="1" applyAlignment="1" applyProtection="1">
      <alignment horizontal="left" vertical="top" wrapText="1"/>
    </xf>
    <xf numFmtId="49" fontId="3" fillId="0" borderId="3" xfId="0" applyNumberFormat="1" applyFont="1" applyFill="1" applyBorder="1" applyAlignment="1" applyProtection="1">
      <alignment horizontal="left" vertical="top" wrapText="1"/>
    </xf>
    <xf numFmtId="0" fontId="2" fillId="0" borderId="0" xfId="2" applyFont="1" applyFill="1" applyBorder="1" applyAlignment="1" applyProtection="1">
      <alignment vertical="center" wrapText="1"/>
    </xf>
    <xf numFmtId="169" fontId="2" fillId="0" borderId="0" xfId="2" applyNumberFormat="1" applyFont="1" applyFill="1" applyBorder="1" applyAlignment="1" applyProtection="1">
      <alignment horizontal="right" vertical="center" wrapText="1"/>
    </xf>
    <xf numFmtId="49" fontId="14" fillId="0" borderId="0" xfId="2" applyNumberFormat="1"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2" fillId="0" borderId="0" xfId="0" applyFont="1" applyBorder="1" applyAlignment="1" applyProtection="1">
      <alignment vertical="top" wrapText="1"/>
    </xf>
    <xf numFmtId="14" fontId="2" fillId="0" borderId="2" xfId="2" applyNumberFormat="1" applyFont="1" applyFill="1" applyBorder="1" applyAlignment="1" applyProtection="1">
      <alignment horizontal="center" vertical="center" wrapText="1"/>
    </xf>
    <xf numFmtId="49" fontId="10" fillId="0" borderId="0" xfId="2" applyNumberFormat="1" applyFont="1" applyFill="1" applyBorder="1" applyAlignment="1" applyProtection="1">
      <alignment horizontal="left" vertical="top" wrapText="1"/>
    </xf>
    <xf numFmtId="49" fontId="3" fillId="0" borderId="0" xfId="0" applyNumberFormat="1" applyFont="1" applyFill="1" applyAlignment="1" applyProtection="1">
      <alignment horizontal="left" vertical="top"/>
    </xf>
    <xf numFmtId="0" fontId="12"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3" fillId="0" borderId="0" xfId="0" applyFont="1" applyFill="1" applyAlignment="1" applyProtection="1">
      <alignment wrapText="1"/>
    </xf>
    <xf numFmtId="0" fontId="2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0" xfId="0" applyFont="1" applyAlignment="1" applyProtection="1">
      <alignment vertical="center"/>
    </xf>
    <xf numFmtId="0" fontId="3" fillId="0" borderId="0" xfId="0" applyFont="1" applyFill="1" applyAlignment="1" applyProtection="1">
      <alignment horizontal="center" vertical="center"/>
    </xf>
    <xf numFmtId="49" fontId="15" fillId="0" borderId="0" xfId="0" applyNumberFormat="1" applyFont="1" applyFill="1" applyBorder="1" applyAlignment="1" applyProtection="1">
      <alignment horizontal="left" vertical="top"/>
    </xf>
    <xf numFmtId="0" fontId="23" fillId="0" borderId="0" xfId="0" applyFont="1" applyFill="1" applyBorder="1" applyAlignment="1" applyProtection="1">
      <alignment horizontal="center" vertical="center"/>
    </xf>
    <xf numFmtId="0" fontId="3" fillId="0" borderId="0" xfId="0" applyNumberFormat="1" applyFont="1" applyFill="1" applyAlignment="1" applyProtection="1">
      <alignment horizontal="left" vertical="top" wrapText="1"/>
    </xf>
    <xf numFmtId="49" fontId="3" fillId="0" borderId="0" xfId="0" applyNumberFormat="1" applyFont="1" applyFill="1" applyAlignment="1" applyProtection="1">
      <alignment vertical="center"/>
    </xf>
    <xf numFmtId="0" fontId="3" fillId="0" borderId="0" xfId="2"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3" fillId="0" borderId="0" xfId="0" applyFont="1" applyFill="1" applyAlignment="1" applyProtection="1">
      <alignment vertical="center" wrapText="1"/>
    </xf>
    <xf numFmtId="0" fontId="2"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2" fillId="0" borderId="31"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2" fillId="0" borderId="0" xfId="2" applyFont="1" applyFill="1" applyBorder="1" applyAlignment="1" applyProtection="1">
      <alignment horizontal="left" vertical="center" wrapText="1"/>
    </xf>
    <xf numFmtId="0" fontId="2" fillId="0" borderId="0" xfId="0" applyFont="1" applyAlignment="1" applyProtection="1">
      <alignment vertical="top" wrapText="1"/>
    </xf>
    <xf numFmtId="164" fontId="2" fillId="0" borderId="0" xfId="0" applyNumberFormat="1" applyFont="1" applyFill="1" applyBorder="1" applyAlignment="1" applyProtection="1">
      <alignment horizontal="left" vertical="center" wrapText="1"/>
    </xf>
    <xf numFmtId="0" fontId="3" fillId="0" borderId="0" xfId="0" applyFont="1" applyFill="1" applyAlignment="1" applyProtection="1">
      <alignment horizontal="left" vertical="center"/>
    </xf>
    <xf numFmtId="0" fontId="2" fillId="0" borderId="9" xfId="0" applyFont="1" applyFill="1" applyBorder="1" applyAlignment="1" applyProtection="1">
      <alignment horizontal="center" vertical="center" wrapText="1"/>
    </xf>
    <xf numFmtId="164" fontId="2" fillId="0" borderId="0" xfId="0" applyNumberFormat="1"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7" fillId="0"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164" fontId="3" fillId="0" borderId="0" xfId="0" applyNumberFormat="1" applyFont="1" applyFill="1" applyBorder="1" applyAlignment="1" applyProtection="1">
      <alignment horizontal="left" vertical="center"/>
    </xf>
    <xf numFmtId="0" fontId="2" fillId="0" borderId="0" xfId="0" applyFont="1" applyFill="1" applyBorder="1" applyAlignment="1" applyProtection="1">
      <alignment horizontal="center" vertical="center" wrapText="1"/>
    </xf>
    <xf numFmtId="0" fontId="2" fillId="0" borderId="0" xfId="2" applyNumberFormat="1"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 fillId="0" borderId="0" xfId="0" applyFont="1" applyAlignment="1" applyProtection="1">
      <alignment vertical="center" wrapText="1"/>
      <protection hidden="1"/>
    </xf>
    <xf numFmtId="0" fontId="25" fillId="3" borderId="0" xfId="0" applyFont="1" applyFill="1" applyAlignment="1" applyProtection="1">
      <alignment vertical="center"/>
    </xf>
    <xf numFmtId="49" fontId="2" fillId="0" borderId="0" xfId="2" applyNumberFormat="1" applyFont="1" applyFill="1" applyBorder="1" applyAlignment="1" applyProtection="1">
      <alignment horizontal="left" vertical="top"/>
    </xf>
    <xf numFmtId="3" fontId="2" fillId="0" borderId="0" xfId="2" applyNumberFormat="1" applyFont="1" applyFill="1" applyBorder="1" applyAlignment="1" applyProtection="1">
      <alignment vertical="center" wrapText="1"/>
    </xf>
    <xf numFmtId="3" fontId="2" fillId="0" borderId="0" xfId="2" applyNumberFormat="1" applyFont="1" applyFill="1" applyBorder="1" applyAlignment="1" applyProtection="1">
      <alignment horizontal="right" vertical="center" wrapText="1"/>
    </xf>
    <xf numFmtId="0" fontId="2" fillId="0" borderId="0" xfId="2" applyFont="1" applyProtection="1">
      <alignment wrapText="1"/>
    </xf>
    <xf numFmtId="0" fontId="21" fillId="0" borderId="0" xfId="0" applyFont="1" applyAlignment="1" applyProtection="1">
      <alignment vertical="center"/>
    </xf>
    <xf numFmtId="49" fontId="2" fillId="0" borderId="31" xfId="0" applyNumberFormat="1" applyFont="1" applyFill="1" applyBorder="1" applyAlignment="1" applyProtection="1">
      <alignment horizontal="left" vertical="center" wrapText="1"/>
      <protection locked="0"/>
    </xf>
    <xf numFmtId="49" fontId="2" fillId="0" borderId="29" xfId="0" applyNumberFormat="1" applyFont="1" applyFill="1" applyBorder="1" applyAlignment="1" applyProtection="1">
      <alignment horizontal="left" vertical="center" wrapText="1"/>
      <protection locked="0"/>
    </xf>
    <xf numFmtId="49" fontId="2" fillId="0" borderId="10"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4" xfId="0" applyFont="1" applyFill="1" applyBorder="1" applyAlignment="1" applyProtection="1">
      <alignment horizontal="center" vertical="center" wrapText="1"/>
    </xf>
    <xf numFmtId="0" fontId="2" fillId="0" borderId="0" xfId="0" applyFont="1" applyAlignment="1" applyProtection="1">
      <alignment vertical="center" wrapText="1"/>
    </xf>
    <xf numFmtId="0" fontId="10"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2" fillId="0" borderId="0" xfId="0" applyFont="1" applyAlignment="1" applyProtection="1">
      <alignment vertical="center" wrapText="1"/>
    </xf>
    <xf numFmtId="0" fontId="3" fillId="0" borderId="0" xfId="0" applyFont="1" applyFill="1" applyAlignment="1" applyProtection="1">
      <alignment horizontal="left" vertical="center"/>
    </xf>
    <xf numFmtId="0" fontId="2" fillId="0" borderId="0" xfId="0" applyFont="1" applyFill="1" applyBorder="1" applyAlignment="1" applyProtection="1">
      <alignment horizontal="center" vertical="center" wrapText="1"/>
    </xf>
    <xf numFmtId="0" fontId="2" fillId="0" borderId="34"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56" xfId="0" applyFont="1" applyFill="1" applyBorder="1" applyAlignment="1" applyProtection="1">
      <alignment horizontal="left" vertical="center" wrapText="1"/>
    </xf>
    <xf numFmtId="0" fontId="2" fillId="0" borderId="83" xfId="0" applyFont="1" applyFill="1" applyBorder="1" applyAlignment="1" applyProtection="1">
      <alignment horizontal="center" vertical="center" wrapText="1"/>
    </xf>
    <xf numFmtId="169" fontId="2" fillId="4" borderId="6" xfId="0" applyNumberFormat="1" applyFont="1" applyFill="1" applyBorder="1" applyAlignment="1" applyProtection="1">
      <alignment horizontal="right" vertical="center" wrapText="1"/>
    </xf>
    <xf numFmtId="169" fontId="2" fillId="4" borderId="84" xfId="0" applyNumberFormat="1" applyFont="1" applyFill="1" applyBorder="1" applyAlignment="1" applyProtection="1">
      <alignment horizontal="right" vertical="center" wrapText="1"/>
    </xf>
    <xf numFmtId="169" fontId="2" fillId="4" borderId="84" xfId="2" applyNumberFormat="1" applyFont="1" applyFill="1" applyBorder="1" applyAlignment="1" applyProtection="1">
      <alignment horizontal="right" vertical="center" wrapText="1"/>
    </xf>
    <xf numFmtId="0" fontId="2" fillId="0" borderId="0" xfId="0" applyFont="1" applyFill="1" applyBorder="1" applyAlignment="1" applyProtection="1">
      <alignment horizontal="left" vertical="center" wrapText="1"/>
    </xf>
    <xf numFmtId="0" fontId="3" fillId="0" borderId="0" xfId="2" applyFont="1" applyFill="1" applyBorder="1" applyAlignment="1" applyProtection="1">
      <alignment horizontal="left" vertical="center" wrapText="1"/>
    </xf>
    <xf numFmtId="49" fontId="2" fillId="0" borderId="0" xfId="0" applyNumberFormat="1" applyFont="1" applyFill="1" applyBorder="1" applyAlignment="1" applyProtection="1">
      <alignment horizontal="left" vertical="center"/>
    </xf>
    <xf numFmtId="168" fontId="2" fillId="0" borderId="0" xfId="0" applyNumberFormat="1" applyFont="1" applyFill="1" applyBorder="1" applyAlignment="1" applyProtection="1">
      <alignment horizontal="right" vertical="center"/>
    </xf>
    <xf numFmtId="164" fontId="2" fillId="0" borderId="0" xfId="2" applyNumberFormat="1" applyFont="1" applyFill="1" applyBorder="1" applyAlignment="1" applyProtection="1">
      <alignment horizontal="left" vertical="center"/>
    </xf>
    <xf numFmtId="49" fontId="2" fillId="0" borderId="0" xfId="2" applyNumberFormat="1"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165" fontId="2" fillId="0" borderId="0" xfId="0" applyNumberFormat="1" applyFont="1" applyFill="1" applyBorder="1" applyAlignment="1" applyProtection="1">
      <alignment horizontal="right" vertical="center" wrapText="1"/>
    </xf>
    <xf numFmtId="0" fontId="2" fillId="0" borderId="23" xfId="2" applyFont="1" applyFill="1" applyBorder="1" applyAlignment="1" applyProtection="1">
      <alignment horizontal="center" vertical="center" wrapText="1"/>
    </xf>
    <xf numFmtId="3" fontId="3" fillId="0" borderId="0" xfId="2" applyNumberFormat="1" applyFont="1" applyFill="1" applyBorder="1" applyAlignment="1" applyProtection="1">
      <alignment horizontal="right" vertical="center" wrapText="1"/>
    </xf>
    <xf numFmtId="3" fontId="2" fillId="0" borderId="0" xfId="0" applyNumberFormat="1" applyFont="1" applyFill="1" applyBorder="1" applyAlignment="1" applyProtection="1">
      <alignment horizontal="right" vertical="center" wrapText="1"/>
    </xf>
    <xf numFmtId="0" fontId="7" fillId="0" borderId="0" xfId="0" applyFont="1" applyFill="1" applyAlignment="1" applyProtection="1">
      <alignment vertical="center"/>
    </xf>
    <xf numFmtId="166" fontId="2" fillId="0" borderId="0" xfId="0" applyNumberFormat="1" applyFont="1" applyFill="1" applyBorder="1" applyAlignment="1" applyProtection="1">
      <alignment horizontal="right" vertical="center" wrapText="1"/>
    </xf>
    <xf numFmtId="0" fontId="3" fillId="0" borderId="0" xfId="2" applyFont="1" applyFill="1" applyAlignment="1" applyProtection="1">
      <alignment horizontal="left" vertical="center"/>
    </xf>
    <xf numFmtId="0" fontId="2" fillId="0" borderId="0" xfId="2" applyFont="1" applyFill="1" applyBorder="1" applyAlignment="1" applyProtection="1">
      <alignment vertical="center"/>
    </xf>
    <xf numFmtId="166" fontId="2" fillId="0" borderId="0" xfId="2" applyNumberFormat="1" applyFont="1" applyFill="1" applyBorder="1" applyAlignment="1" applyProtection="1">
      <alignment horizontal="right" vertical="center" wrapText="1"/>
    </xf>
    <xf numFmtId="0" fontId="2" fillId="0" borderId="31" xfId="2" applyFont="1" applyFill="1" applyBorder="1" applyAlignment="1" applyProtection="1">
      <alignment horizontal="center" vertical="center" wrapText="1"/>
    </xf>
    <xf numFmtId="0" fontId="2" fillId="0" borderId="16" xfId="2" applyFont="1" applyFill="1" applyBorder="1" applyAlignment="1" applyProtection="1">
      <alignment horizontal="center" vertical="center" wrapText="1"/>
    </xf>
    <xf numFmtId="0" fontId="2" fillId="0" borderId="5" xfId="2" applyFont="1" applyFill="1" applyBorder="1" applyAlignment="1" applyProtection="1">
      <alignment horizontal="center" vertical="center" wrapText="1"/>
    </xf>
    <xf numFmtId="0" fontId="10" fillId="0" borderId="0" xfId="2" applyFont="1" applyFill="1" applyBorder="1" applyAlignment="1" applyProtection="1">
      <alignment horizontal="left" vertical="center" wrapText="1"/>
    </xf>
    <xf numFmtId="0" fontId="2" fillId="0" borderId="15" xfId="0" quotePrefix="1" applyFont="1" applyFill="1" applyBorder="1" applyAlignment="1" applyProtection="1">
      <alignment horizontal="center" vertical="center" wrapText="1"/>
    </xf>
    <xf numFmtId="169" fontId="2" fillId="0" borderId="0" xfId="0" applyNumberFormat="1" applyFont="1" applyFill="1" applyBorder="1" applyAlignment="1" applyProtection="1">
      <alignment horizontal="right" vertical="center" wrapText="1"/>
    </xf>
    <xf numFmtId="1" fontId="2" fillId="0" borderId="0" xfId="0" applyNumberFormat="1" applyFont="1" applyFill="1" applyBorder="1" applyAlignment="1" applyProtection="1">
      <alignment horizontal="right" vertical="center" wrapText="1"/>
    </xf>
    <xf numFmtId="0" fontId="3" fillId="0" borderId="0" xfId="2" applyFont="1" applyFill="1" applyBorder="1" applyAlignment="1" applyProtection="1">
      <alignment horizontal="left" vertical="center" wrapText="1"/>
    </xf>
    <xf numFmtId="3" fontId="2" fillId="0" borderId="5" xfId="0" applyNumberFormat="1" applyFont="1" applyFill="1" applyBorder="1" applyAlignment="1" applyProtection="1">
      <alignment horizontal="right" vertical="center" wrapText="1"/>
      <protection locked="0"/>
    </xf>
    <xf numFmtId="3" fontId="2" fillId="0" borderId="16" xfId="0" applyNumberFormat="1" applyFont="1" applyFill="1" applyBorder="1" applyAlignment="1" applyProtection="1">
      <alignment horizontal="right" vertical="center" wrapText="1"/>
      <protection locked="0"/>
    </xf>
    <xf numFmtId="3" fontId="2" fillId="0" borderId="6" xfId="0" applyNumberFormat="1" applyFont="1" applyFill="1" applyBorder="1" applyAlignment="1" applyProtection="1">
      <alignment horizontal="right" vertical="center" wrapText="1"/>
      <protection locked="0"/>
    </xf>
    <xf numFmtId="3" fontId="2" fillId="0" borderId="8" xfId="0" applyNumberFormat="1" applyFont="1" applyFill="1" applyBorder="1" applyAlignment="1" applyProtection="1">
      <alignment horizontal="right" vertical="center" wrapText="1"/>
      <protection locked="0"/>
    </xf>
    <xf numFmtId="3" fontId="2" fillId="0" borderId="7" xfId="0" applyNumberFormat="1" applyFont="1" applyFill="1" applyBorder="1" applyAlignment="1" applyProtection="1">
      <alignment horizontal="right" vertical="center" wrapText="1"/>
      <protection locked="0"/>
    </xf>
    <xf numFmtId="3" fontId="2" fillId="0" borderId="17" xfId="0" applyNumberFormat="1" applyFont="1" applyFill="1" applyBorder="1" applyAlignment="1" applyProtection="1">
      <alignment horizontal="right" vertical="center" wrapText="1"/>
      <protection locked="0"/>
    </xf>
    <xf numFmtId="2" fontId="2" fillId="0" borderId="1" xfId="0" applyNumberFormat="1" applyFont="1" applyFill="1" applyBorder="1" applyAlignment="1" applyProtection="1">
      <alignment horizontal="right" vertical="center" wrapText="1"/>
      <protection locked="0"/>
    </xf>
    <xf numFmtId="0" fontId="2" fillId="0" borderId="16" xfId="0" applyFont="1" applyFill="1" applyBorder="1" applyAlignment="1" applyProtection="1">
      <alignment horizontal="right" vertical="center" wrapText="1"/>
      <protection locked="0"/>
    </xf>
    <xf numFmtId="0" fontId="2" fillId="0" borderId="17" xfId="0" applyFont="1" applyFill="1" applyBorder="1" applyAlignment="1" applyProtection="1">
      <alignment horizontal="right" vertical="center" wrapText="1"/>
      <protection locked="0"/>
    </xf>
    <xf numFmtId="3" fontId="2" fillId="0" borderId="42" xfId="2" applyNumberFormat="1" applyFont="1" applyFill="1" applyBorder="1" applyAlignment="1" applyProtection="1">
      <alignment horizontal="right" vertical="center" wrapText="1"/>
      <protection locked="0"/>
    </xf>
    <xf numFmtId="3" fontId="2" fillId="0" borderId="43" xfId="2" applyNumberFormat="1" applyFont="1" applyFill="1" applyBorder="1" applyAlignment="1" applyProtection="1">
      <alignment horizontal="right" vertical="center" wrapText="1"/>
      <protection locked="0"/>
    </xf>
    <xf numFmtId="3" fontId="2" fillId="0" borderId="38" xfId="2" applyNumberFormat="1" applyFont="1" applyFill="1" applyBorder="1" applyAlignment="1" applyProtection="1">
      <alignment horizontal="right" vertical="center" wrapText="1"/>
      <protection locked="0"/>
    </xf>
    <xf numFmtId="3" fontId="2" fillId="0" borderId="39" xfId="2" applyNumberFormat="1" applyFont="1" applyFill="1" applyBorder="1" applyAlignment="1" applyProtection="1">
      <alignment horizontal="right" vertical="center" wrapText="1"/>
      <protection locked="0"/>
    </xf>
    <xf numFmtId="3" fontId="2" fillId="0" borderId="40" xfId="2" applyNumberFormat="1" applyFont="1" applyFill="1" applyBorder="1" applyAlignment="1" applyProtection="1">
      <alignment horizontal="right" vertical="center" wrapText="1"/>
      <protection locked="0"/>
    </xf>
    <xf numFmtId="3" fontId="2" fillId="0" borderId="41" xfId="2" applyNumberFormat="1" applyFont="1" applyFill="1" applyBorder="1" applyAlignment="1" applyProtection="1">
      <alignment horizontal="right" vertical="center" wrapText="1"/>
      <protection locked="0"/>
    </xf>
    <xf numFmtId="3" fontId="3" fillId="0" borderId="23" xfId="2" applyNumberFormat="1" applyFont="1" applyFill="1" applyBorder="1" applyAlignment="1" applyProtection="1">
      <alignment horizontal="right" vertical="center" wrapText="1"/>
      <protection locked="0"/>
    </xf>
    <xf numFmtId="3" fontId="3" fillId="0" borderId="33" xfId="2" applyNumberFormat="1" applyFont="1" applyFill="1" applyBorder="1" applyAlignment="1" applyProtection="1">
      <alignment horizontal="right" vertical="center" wrapText="1"/>
      <protection locked="0"/>
    </xf>
    <xf numFmtId="3" fontId="2" fillId="0" borderId="4"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pplyProtection="1">
      <alignment horizontal="right" vertical="center" wrapText="1"/>
      <protection locked="0"/>
    </xf>
    <xf numFmtId="4" fontId="2" fillId="0" borderId="18" xfId="0" applyNumberFormat="1" applyFont="1" applyFill="1" applyBorder="1" applyAlignment="1" applyProtection="1">
      <alignment horizontal="right" vertical="center" wrapText="1"/>
      <protection locked="0"/>
    </xf>
    <xf numFmtId="4" fontId="2" fillId="0" borderId="1" xfId="0" applyNumberFormat="1" applyFont="1" applyFill="1" applyBorder="1" applyAlignment="1" applyProtection="1">
      <alignment horizontal="right" vertical="center" wrapText="1"/>
      <protection locked="0"/>
    </xf>
    <xf numFmtId="2" fontId="2" fillId="0" borderId="9" xfId="0" applyNumberFormat="1" applyFont="1" applyFill="1" applyBorder="1" applyAlignment="1" applyProtection="1">
      <alignment horizontal="right" vertical="center" wrapText="1"/>
      <protection locked="0"/>
    </xf>
    <xf numFmtId="49" fontId="2" fillId="0" borderId="48" xfId="0" applyNumberFormat="1" applyFont="1" applyFill="1" applyBorder="1" applyAlignment="1" applyProtection="1">
      <alignment horizontal="left" vertical="center"/>
      <protection locked="0"/>
    </xf>
    <xf numFmtId="169" fontId="3" fillId="0" borderId="30" xfId="0" applyNumberFormat="1" applyFont="1" applyFill="1" applyBorder="1" applyAlignment="1" applyProtection="1">
      <alignment horizontal="right" vertical="center" wrapText="1"/>
      <protection locked="0"/>
    </xf>
    <xf numFmtId="169" fontId="2" fillId="0" borderId="8" xfId="0" applyNumberFormat="1" applyFont="1" applyFill="1" applyBorder="1" applyAlignment="1" applyProtection="1">
      <alignment horizontal="right" vertical="center" wrapText="1"/>
      <protection locked="0"/>
    </xf>
    <xf numFmtId="169" fontId="3" fillId="0" borderId="77" xfId="0" applyNumberFormat="1" applyFont="1" applyFill="1" applyBorder="1" applyAlignment="1" applyProtection="1">
      <alignment horizontal="right" vertical="center" wrapText="1"/>
      <protection locked="0"/>
    </xf>
    <xf numFmtId="169" fontId="3" fillId="0" borderId="16" xfId="0" applyNumberFormat="1" applyFont="1" applyFill="1" applyBorder="1" applyAlignment="1" applyProtection="1">
      <alignment horizontal="right" vertical="center" wrapText="1"/>
      <protection locked="0"/>
    </xf>
    <xf numFmtId="169" fontId="3" fillId="0" borderId="78" xfId="0" applyNumberFormat="1" applyFont="1" applyFill="1" applyBorder="1" applyAlignment="1" applyProtection="1">
      <alignment horizontal="right" vertical="center" wrapText="1"/>
      <protection locked="0"/>
    </xf>
    <xf numFmtId="169" fontId="2" fillId="0" borderId="79" xfId="0" applyNumberFormat="1" applyFont="1" applyFill="1" applyBorder="1" applyAlignment="1" applyProtection="1">
      <alignment horizontal="right" vertical="center" wrapText="1"/>
      <protection locked="0"/>
    </xf>
    <xf numFmtId="169" fontId="2" fillId="0" borderId="30" xfId="0" applyNumberFormat="1" applyFont="1" applyFill="1" applyBorder="1" applyAlignment="1" applyProtection="1">
      <alignment horizontal="right" vertical="center" wrapText="1"/>
      <protection locked="0"/>
    </xf>
    <xf numFmtId="169" fontId="2" fillId="0" borderId="80" xfId="0" applyNumberFormat="1" applyFont="1" applyFill="1" applyBorder="1" applyAlignment="1" applyProtection="1">
      <alignment horizontal="right" vertical="center" wrapText="1"/>
      <protection locked="0"/>
    </xf>
    <xf numFmtId="169" fontId="2" fillId="0" borderId="81" xfId="0" applyNumberFormat="1" applyFont="1" applyFill="1" applyBorder="1" applyAlignment="1" applyProtection="1">
      <alignment horizontal="right" vertical="center" wrapText="1"/>
      <protection locked="0"/>
    </xf>
    <xf numFmtId="169" fontId="2" fillId="0" borderId="82" xfId="0" applyNumberFormat="1" applyFont="1" applyFill="1" applyBorder="1" applyAlignment="1" applyProtection="1">
      <alignment horizontal="right" vertical="center" wrapText="1"/>
      <protection locked="0"/>
    </xf>
    <xf numFmtId="3" fontId="2" fillId="0" borderId="34" xfId="0" applyNumberFormat="1" applyFont="1" applyFill="1" applyBorder="1" applyAlignment="1" applyProtection="1">
      <alignment horizontal="right" vertical="center" wrapText="1"/>
      <protection locked="0"/>
    </xf>
    <xf numFmtId="3" fontId="2" fillId="0" borderId="30" xfId="0" applyNumberFormat="1" applyFont="1" applyFill="1" applyBorder="1" applyAlignment="1" applyProtection="1">
      <alignment horizontal="right" vertical="center" wrapText="1"/>
      <protection locked="0"/>
    </xf>
    <xf numFmtId="3" fontId="3" fillId="0" borderId="4" xfId="0" applyNumberFormat="1" applyFont="1" applyFill="1" applyBorder="1" applyAlignment="1" applyProtection="1">
      <alignment horizontal="right" vertical="center" wrapText="1"/>
      <protection locked="0"/>
    </xf>
    <xf numFmtId="3" fontId="3" fillId="0" borderId="1" xfId="0" applyNumberFormat="1" applyFont="1" applyFill="1" applyBorder="1" applyAlignment="1" applyProtection="1">
      <alignment horizontal="right" vertical="center" wrapText="1"/>
      <protection locked="0"/>
    </xf>
    <xf numFmtId="3" fontId="2" fillId="0" borderId="36" xfId="2" applyNumberFormat="1" applyFont="1" applyFill="1" applyBorder="1" applyAlignment="1" applyProtection="1">
      <alignment horizontal="right" vertical="center" wrapText="1"/>
      <protection locked="0"/>
    </xf>
    <xf numFmtId="3" fontId="2" fillId="0" borderId="37" xfId="2" applyNumberFormat="1" applyFont="1" applyFill="1" applyBorder="1" applyAlignment="1" applyProtection="1">
      <alignment horizontal="right" vertical="center" wrapText="1"/>
      <protection locked="0"/>
    </xf>
    <xf numFmtId="1" fontId="2" fillId="0" borderId="1" xfId="0" applyNumberFormat="1" applyFont="1" applyFill="1" applyBorder="1" applyAlignment="1" applyProtection="1">
      <alignment horizontal="right" vertical="center" wrapText="1"/>
      <protection locked="0"/>
    </xf>
    <xf numFmtId="1" fontId="2" fillId="0" borderId="29" xfId="0" applyNumberFormat="1" applyFont="1" applyFill="1" applyBorder="1" applyAlignment="1" applyProtection="1">
      <alignment horizontal="right" vertical="center" wrapText="1"/>
      <protection locked="0"/>
    </xf>
    <xf numFmtId="3" fontId="2" fillId="0" borderId="2" xfId="2" applyNumberFormat="1" applyFont="1" applyFill="1" applyBorder="1" applyAlignment="1" applyProtection="1">
      <alignment horizontal="right" vertical="center" wrapText="1"/>
      <protection locked="0"/>
    </xf>
    <xf numFmtId="3" fontId="2" fillId="0" borderId="24" xfId="2" applyNumberFormat="1" applyFont="1" applyFill="1" applyBorder="1" applyAlignment="1" applyProtection="1">
      <alignment horizontal="right" vertical="center" wrapText="1"/>
      <protection locked="0"/>
    </xf>
    <xf numFmtId="3" fontId="2" fillId="0" borderId="17" xfId="2" applyNumberFormat="1" applyFont="1" applyFill="1" applyBorder="1" applyAlignment="1" applyProtection="1">
      <alignment horizontal="right" vertical="center" wrapText="1"/>
      <protection locked="0"/>
    </xf>
    <xf numFmtId="3" fontId="2" fillId="0" borderId="27" xfId="2" applyNumberFormat="1" applyFont="1" applyFill="1" applyBorder="1" applyAlignment="1" applyProtection="1">
      <alignment horizontal="right" vertical="center" wrapText="1"/>
      <protection locked="0"/>
    </xf>
    <xf numFmtId="3" fontId="2" fillId="0" borderId="1" xfId="2" applyNumberFormat="1" applyFont="1" applyFill="1" applyBorder="1" applyAlignment="1" applyProtection="1">
      <alignment horizontal="right" vertical="center" wrapText="1"/>
      <protection locked="0"/>
    </xf>
    <xf numFmtId="3" fontId="2" fillId="0" borderId="1" xfId="2" applyNumberFormat="1" applyFont="1" applyFill="1" applyBorder="1" applyAlignment="1" applyProtection="1">
      <alignment horizontal="center" vertical="center" wrapText="1"/>
      <protection locked="0"/>
    </xf>
    <xf numFmtId="169" fontId="3" fillId="0" borderId="5" xfId="0" applyNumberFormat="1" applyFont="1" applyFill="1" applyBorder="1" applyAlignment="1" applyProtection="1">
      <alignment horizontal="right" vertical="center" wrapText="1"/>
      <protection locked="0"/>
    </xf>
    <xf numFmtId="169" fontId="2" fillId="0" borderId="6" xfId="0" applyNumberFormat="1" applyFont="1" applyFill="1" applyBorder="1" applyAlignment="1" applyProtection="1">
      <alignment horizontal="right" vertical="center" wrapText="1"/>
      <protection locked="0"/>
    </xf>
    <xf numFmtId="0" fontId="2" fillId="0" borderId="1" xfId="0" applyFont="1" applyFill="1" applyBorder="1" applyAlignment="1" applyProtection="1">
      <alignment horizontal="right" vertical="center" wrapText="1"/>
      <protection locked="0"/>
    </xf>
    <xf numFmtId="169" fontId="3" fillId="0" borderId="6" xfId="2" applyNumberFormat="1" applyFont="1" applyFill="1" applyBorder="1" applyAlignment="1" applyProtection="1">
      <alignment horizontal="right" vertical="center" wrapText="1"/>
      <protection locked="0"/>
    </xf>
    <xf numFmtId="169" fontId="3" fillId="0" borderId="8" xfId="2" applyNumberFormat="1" applyFont="1" applyFill="1" applyBorder="1" applyAlignment="1" applyProtection="1">
      <alignment horizontal="right" vertical="center" wrapText="1"/>
      <protection locked="0"/>
    </xf>
    <xf numFmtId="169" fontId="2" fillId="0" borderId="6" xfId="2" applyNumberFormat="1" applyFont="1" applyFill="1" applyBorder="1" applyAlignment="1" applyProtection="1">
      <alignment horizontal="right" vertical="center" wrapText="1"/>
      <protection locked="0"/>
    </xf>
    <xf numFmtId="169" fontId="2" fillId="0" borderId="8" xfId="2" applyNumberFormat="1" applyFont="1" applyFill="1" applyBorder="1" applyAlignment="1" applyProtection="1">
      <alignment horizontal="right" vertical="center" wrapText="1"/>
      <protection locked="0"/>
    </xf>
    <xf numFmtId="167" fontId="2" fillId="0" borderId="19" xfId="26" applyNumberFormat="1" applyFont="1" applyFill="1" applyBorder="1" applyAlignment="1" applyProtection="1">
      <alignment horizontal="right" vertical="center" wrapText="1"/>
      <protection locked="0"/>
    </xf>
    <xf numFmtId="1" fontId="2" fillId="0" borderId="12" xfId="26" applyNumberFormat="1" applyFont="1" applyFill="1" applyBorder="1" applyAlignment="1" applyProtection="1">
      <alignment horizontal="right" vertical="center" wrapText="1"/>
      <protection locked="0"/>
    </xf>
    <xf numFmtId="1" fontId="2" fillId="0" borderId="5" xfId="26" applyNumberFormat="1" applyFont="1" applyFill="1" applyBorder="1" applyAlignment="1" applyProtection="1">
      <alignment horizontal="right" vertical="center" wrapText="1"/>
      <protection locked="0"/>
    </xf>
    <xf numFmtId="167" fontId="2" fillId="0" borderId="20" xfId="26" applyNumberFormat="1" applyFont="1" applyFill="1" applyBorder="1" applyAlignment="1" applyProtection="1">
      <alignment horizontal="right" vertical="center" wrapText="1"/>
      <protection locked="0"/>
    </xf>
    <xf numFmtId="1" fontId="2" fillId="0" borderId="13" xfId="26" applyNumberFormat="1" applyFont="1" applyFill="1" applyBorder="1" applyAlignment="1" applyProtection="1">
      <alignment horizontal="right" vertical="center" wrapText="1"/>
      <protection locked="0"/>
    </xf>
    <xf numFmtId="1" fontId="2" fillId="0" borderId="6" xfId="26" applyNumberFormat="1" applyFont="1" applyFill="1" applyBorder="1" applyAlignment="1" applyProtection="1">
      <alignment horizontal="right" vertical="center" wrapText="1"/>
      <protection locked="0"/>
    </xf>
    <xf numFmtId="167" fontId="2" fillId="0" borderId="21" xfId="26" applyNumberFormat="1" applyFont="1" applyFill="1" applyBorder="1" applyAlignment="1" applyProtection="1">
      <alignment horizontal="right" vertical="center" wrapText="1"/>
      <protection locked="0"/>
    </xf>
    <xf numFmtId="1" fontId="2" fillId="0" borderId="14" xfId="26" applyNumberFormat="1" applyFont="1" applyFill="1" applyBorder="1" applyAlignment="1" applyProtection="1">
      <alignment horizontal="right" vertical="center" wrapText="1"/>
      <protection locked="0"/>
    </xf>
    <xf numFmtId="1" fontId="2" fillId="0" borderId="7" xfId="26" applyNumberFormat="1" applyFont="1" applyFill="1" applyBorder="1" applyAlignment="1" applyProtection="1">
      <alignment horizontal="right" vertical="center" wrapText="1"/>
      <protection locked="0"/>
    </xf>
    <xf numFmtId="0" fontId="22" fillId="0" borderId="0" xfId="0" applyFont="1" applyFill="1" applyBorder="1" applyAlignment="1" applyProtection="1">
      <alignment vertical="center" wrapText="1"/>
    </xf>
    <xf numFmtId="0" fontId="3" fillId="0" borderId="0" xfId="2" applyFont="1" applyFill="1" applyBorder="1" applyAlignment="1" applyProtection="1">
      <alignment horizontal="center" vertical="center" wrapText="1"/>
    </xf>
    <xf numFmtId="169" fontId="2" fillId="4" borderId="17" xfId="2" applyNumberFormat="1" applyFont="1" applyFill="1" applyBorder="1" applyAlignment="1" applyProtection="1">
      <alignment horizontal="right" vertical="center" wrapText="1"/>
    </xf>
    <xf numFmtId="169" fontId="2" fillId="4" borderId="7" xfId="0" applyNumberFormat="1" applyFont="1" applyFill="1" applyBorder="1" applyAlignment="1" applyProtection="1">
      <alignment horizontal="right" vertical="center" wrapText="1"/>
    </xf>
    <xf numFmtId="169" fontId="2" fillId="4" borderId="17" xfId="0" applyNumberFormat="1" applyFont="1" applyFill="1" applyBorder="1" applyAlignment="1" applyProtection="1">
      <alignment horizontal="right" vertical="center" wrapText="1"/>
    </xf>
    <xf numFmtId="169" fontId="2" fillId="4" borderId="7" xfId="2" applyNumberFormat="1" applyFont="1" applyFill="1" applyBorder="1" applyAlignment="1" applyProtection="1">
      <alignment horizontal="right" vertical="center" wrapText="1"/>
    </xf>
    <xf numFmtId="0" fontId="26" fillId="0" borderId="0" xfId="2" applyFont="1" applyFill="1" applyBorder="1" applyAlignment="1" applyProtection="1">
      <alignment horizontal="left" vertical="center"/>
    </xf>
    <xf numFmtId="3" fontId="2" fillId="0" borderId="12" xfId="0" applyNumberFormat="1" applyFont="1" applyFill="1" applyBorder="1" applyAlignment="1" applyProtection="1">
      <alignment horizontal="right" vertical="center" wrapText="1"/>
      <protection locked="0"/>
    </xf>
    <xf numFmtId="3" fontId="2" fillId="0" borderId="13" xfId="0" applyNumberFormat="1" applyFont="1" applyFill="1" applyBorder="1" applyAlignment="1" applyProtection="1">
      <alignment horizontal="right" vertical="center" wrapText="1"/>
      <protection locked="0"/>
    </xf>
    <xf numFmtId="3" fontId="2" fillId="0" borderId="14" xfId="0" applyNumberFormat="1" applyFont="1" applyFill="1" applyBorder="1" applyAlignment="1" applyProtection="1">
      <alignment horizontal="right" vertical="center" wrapText="1"/>
      <protection locked="0"/>
    </xf>
    <xf numFmtId="0" fontId="2" fillId="0" borderId="22" xfId="2" applyFont="1" applyFill="1" applyBorder="1" applyAlignment="1" applyProtection="1">
      <alignment horizontal="center" vertical="center" wrapText="1"/>
    </xf>
    <xf numFmtId="3" fontId="2" fillId="0" borderId="86" xfId="2" applyNumberFormat="1" applyFont="1" applyFill="1" applyBorder="1" applyAlignment="1" applyProtection="1">
      <alignment horizontal="right" vertical="center" wrapText="1"/>
      <protection locked="0"/>
    </xf>
    <xf numFmtId="3" fontId="2" fillId="0" borderId="85" xfId="2" applyNumberFormat="1" applyFont="1" applyFill="1" applyBorder="1" applyAlignment="1" applyProtection="1">
      <alignment horizontal="right" vertical="center" wrapText="1"/>
      <protection locked="0"/>
    </xf>
    <xf numFmtId="3" fontId="2" fillId="0" borderId="87" xfId="2" applyNumberFormat="1" applyFont="1" applyFill="1" applyBorder="1" applyAlignment="1" applyProtection="1">
      <alignment horizontal="right" vertical="center" wrapText="1"/>
      <protection locked="0"/>
    </xf>
    <xf numFmtId="3" fontId="3" fillId="0" borderId="22" xfId="2" applyNumberFormat="1" applyFont="1" applyFill="1" applyBorder="1" applyAlignment="1" applyProtection="1">
      <alignment horizontal="right" vertical="center" wrapText="1"/>
      <protection locked="0"/>
    </xf>
    <xf numFmtId="3" fontId="2" fillId="0" borderId="88" xfId="2" applyNumberFormat="1" applyFont="1" applyFill="1" applyBorder="1" applyAlignment="1" applyProtection="1">
      <alignment horizontal="right" vertical="center" wrapText="1"/>
      <protection locked="0"/>
    </xf>
    <xf numFmtId="0" fontId="2" fillId="0" borderId="8"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left" vertical="center" wrapText="1"/>
    </xf>
    <xf numFmtId="0" fontId="2" fillId="0" borderId="0" xfId="0" applyFont="1" applyAlignment="1" applyProtection="1">
      <alignment vertical="center" wrapText="1"/>
    </xf>
    <xf numFmtId="0" fontId="27" fillId="3" borderId="0" xfId="0" applyNumberFormat="1" applyFont="1" applyFill="1" applyAlignment="1">
      <alignment horizontal="left" vertical="top"/>
    </xf>
    <xf numFmtId="49" fontId="27" fillId="3" borderId="0" xfId="0" applyNumberFormat="1" applyFont="1" applyFill="1" applyAlignment="1">
      <alignment horizontal="left" vertical="top"/>
    </xf>
    <xf numFmtId="0" fontId="2" fillId="0" borderId="0" xfId="0" applyFont="1" applyAlignment="1" applyProtection="1">
      <alignment horizontal="left" vertical="top" wrapText="1" indent="1"/>
    </xf>
    <xf numFmtId="0" fontId="2" fillId="4" borderId="6" xfId="0" applyFont="1" applyFill="1" applyBorder="1" applyAlignment="1" applyProtection="1">
      <alignment horizontal="left" vertical="center" wrapText="1"/>
    </xf>
    <xf numFmtId="0" fontId="2" fillId="4" borderId="13" xfId="0" applyFont="1" applyFill="1" applyBorder="1" applyAlignment="1" applyProtection="1">
      <alignment horizontal="left" vertical="center" wrapText="1"/>
    </xf>
    <xf numFmtId="0" fontId="2" fillId="0" borderId="6" xfId="2" applyFont="1" applyFill="1" applyBorder="1" applyAlignment="1" applyProtection="1">
      <alignment horizontal="left" vertical="center" wrapText="1"/>
    </xf>
    <xf numFmtId="0" fontId="2" fillId="0" borderId="13" xfId="2"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56" xfId="0"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164" fontId="2" fillId="0" borderId="0" xfId="0" applyNumberFormat="1" applyFont="1" applyFill="1" applyBorder="1" applyAlignment="1" applyProtection="1">
      <alignment horizontal="left" vertical="center"/>
    </xf>
    <xf numFmtId="0" fontId="3" fillId="0" borderId="4" xfId="0" applyFont="1" applyBorder="1" applyAlignment="1" applyProtection="1">
      <alignment horizontal="center" vertical="center"/>
    </xf>
    <xf numFmtId="0" fontId="3" fillId="0" borderId="9" xfId="0" applyFont="1" applyBorder="1" applyAlignment="1" applyProtection="1">
      <alignment horizontal="center" vertical="center"/>
    </xf>
    <xf numFmtId="49" fontId="2" fillId="0" borderId="6" xfId="0" applyNumberFormat="1" applyFont="1" applyFill="1" applyBorder="1" applyAlignment="1" applyProtection="1">
      <alignment horizontal="left" vertical="center"/>
      <protection locked="0"/>
    </xf>
    <xf numFmtId="49" fontId="2" fillId="0" borderId="13" xfId="0" applyNumberFormat="1" applyFont="1" applyFill="1" applyBorder="1" applyAlignment="1" applyProtection="1">
      <alignment horizontal="left" vertical="center"/>
      <protection locked="0"/>
    </xf>
    <xf numFmtId="49" fontId="2" fillId="0" borderId="20" xfId="0" applyNumberFormat="1" applyFont="1" applyFill="1" applyBorder="1" applyAlignment="1" applyProtection="1">
      <alignment horizontal="left" vertical="center"/>
      <protection locked="0"/>
    </xf>
    <xf numFmtId="164" fontId="2" fillId="0" borderId="0" xfId="0" applyNumberFormat="1"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168" fontId="2" fillId="0" borderId="6" xfId="0" applyNumberFormat="1" applyFont="1" applyFill="1" applyBorder="1" applyAlignment="1" applyProtection="1">
      <alignment horizontal="right" vertical="center"/>
      <protection locked="0"/>
    </xf>
    <xf numFmtId="168" fontId="2" fillId="0" borderId="20" xfId="0" applyNumberFormat="1" applyFont="1" applyFill="1" applyBorder="1" applyAlignment="1" applyProtection="1">
      <alignment horizontal="right" vertical="center"/>
      <protection locked="0"/>
    </xf>
    <xf numFmtId="0" fontId="14" fillId="0" borderId="28"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0" xfId="0" applyFont="1" applyFill="1" applyAlignment="1" applyProtection="1">
      <alignment horizontal="left" vertical="center"/>
    </xf>
    <xf numFmtId="0" fontId="8" fillId="0" borderId="0" xfId="0" applyFont="1" applyFill="1" applyBorder="1" applyAlignment="1" applyProtection="1">
      <alignment horizontal="left" vertical="center" wrapText="1"/>
    </xf>
    <xf numFmtId="164" fontId="3" fillId="0" borderId="0" xfId="0" applyNumberFormat="1" applyFont="1" applyFill="1" applyBorder="1" applyAlignment="1" applyProtection="1">
      <alignment horizontal="left" vertical="center" wrapText="1"/>
    </xf>
    <xf numFmtId="0" fontId="3" fillId="0" borderId="0" xfId="2" applyFont="1" applyFill="1" applyBorder="1" applyAlignment="1" applyProtection="1">
      <alignment horizontal="center" vertical="center" wrapText="1"/>
    </xf>
    <xf numFmtId="49" fontId="2" fillId="0" borderId="4" xfId="2" applyNumberFormat="1" applyFont="1" applyFill="1" applyBorder="1" applyAlignment="1" applyProtection="1">
      <alignment horizontal="center" vertical="center" wrapText="1"/>
    </xf>
    <xf numFmtId="49" fontId="2" fillId="0" borderId="18" xfId="2" applyNumberFormat="1" applyFont="1" applyFill="1" applyBorder="1" applyAlignment="1" applyProtection="1">
      <alignment horizontal="center" vertical="center" wrapText="1"/>
    </xf>
    <xf numFmtId="49" fontId="2" fillId="0" borderId="9" xfId="2" applyNumberFormat="1" applyFont="1" applyFill="1" applyBorder="1" applyAlignment="1" applyProtection="1">
      <alignment horizontal="center" vertical="center" wrapText="1"/>
    </xf>
    <xf numFmtId="0" fontId="2" fillId="0" borderId="8" xfId="0" applyFont="1" applyFill="1" applyBorder="1" applyAlignment="1" applyProtection="1">
      <alignment horizontal="left" vertical="center" wrapText="1"/>
    </xf>
    <xf numFmtId="3" fontId="7" fillId="0" borderId="4" xfId="0" applyNumberFormat="1" applyFont="1" applyFill="1" applyBorder="1" applyAlignment="1" applyProtection="1">
      <alignment horizontal="right" vertical="center" wrapText="1"/>
      <protection locked="0"/>
    </xf>
    <xf numFmtId="3" fontId="7" fillId="0" borderId="9" xfId="0" applyNumberFormat="1" applyFont="1" applyFill="1" applyBorder="1" applyAlignment="1" applyProtection="1">
      <alignment horizontal="right" vertical="center" wrapText="1"/>
      <protection locked="0"/>
    </xf>
    <xf numFmtId="0" fontId="3" fillId="0" borderId="0" xfId="2" applyNumberFormat="1" applyFont="1" applyFill="1" applyBorder="1" applyAlignment="1" applyProtection="1">
      <alignment horizontal="left" vertical="top" wrapText="1"/>
    </xf>
    <xf numFmtId="0" fontId="2" fillId="0" borderId="0" xfId="2" applyNumberFormat="1" applyFont="1" applyFill="1" applyBorder="1" applyAlignment="1" applyProtection="1">
      <alignment horizontal="left" vertical="top" wrapText="1"/>
    </xf>
    <xf numFmtId="0" fontId="3" fillId="0" borderId="28"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2" fillId="0" borderId="0" xfId="0" applyFont="1" applyAlignment="1" applyProtection="1">
      <alignment vertical="top" wrapText="1"/>
    </xf>
    <xf numFmtId="0" fontId="2" fillId="0" borderId="7" xfId="2" applyNumberFormat="1" applyFont="1" applyFill="1" applyBorder="1" applyAlignment="1" applyProtection="1">
      <alignment horizontal="left" vertical="center" wrapText="1"/>
    </xf>
    <xf numFmtId="0" fontId="2" fillId="0" borderId="14" xfId="2" applyNumberFormat="1" applyFont="1" applyFill="1" applyBorder="1" applyAlignment="1" applyProtection="1">
      <alignment horizontal="left" vertical="center" wrapText="1"/>
    </xf>
    <xf numFmtId="0" fontId="2" fillId="0" borderId="21" xfId="2" applyNumberFormat="1" applyFont="1" applyFill="1" applyBorder="1" applyAlignment="1" applyProtection="1">
      <alignment horizontal="left" vertical="center" wrapText="1"/>
    </xf>
    <xf numFmtId="0" fontId="3" fillId="0" borderId="0" xfId="0" applyFont="1" applyAlignment="1" applyProtection="1">
      <alignment vertical="top" wrapText="1"/>
    </xf>
    <xf numFmtId="0" fontId="2" fillId="0" borderId="4"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164" fontId="2" fillId="0" borderId="5" xfId="0" applyNumberFormat="1" applyFont="1" applyFill="1" applyBorder="1" applyAlignment="1" applyProtection="1">
      <alignment horizontal="left" vertical="center" wrapText="1"/>
    </xf>
    <xf numFmtId="164" fontId="2" fillId="0" borderId="12" xfId="0" applyNumberFormat="1" applyFont="1" applyFill="1" applyBorder="1" applyAlignment="1" applyProtection="1">
      <alignment horizontal="left" vertical="center" wrapText="1"/>
    </xf>
    <xf numFmtId="164" fontId="2" fillId="0" borderId="7" xfId="0" applyNumberFormat="1" applyFont="1" applyFill="1" applyBorder="1" applyAlignment="1" applyProtection="1">
      <alignment horizontal="left" vertical="center" wrapText="1"/>
    </xf>
    <xf numFmtId="164" fontId="2" fillId="0" borderId="14" xfId="0" applyNumberFormat="1" applyFont="1" applyFill="1" applyBorder="1" applyAlignment="1" applyProtection="1">
      <alignment horizontal="left" vertical="center" wrapText="1"/>
    </xf>
    <xf numFmtId="0" fontId="3" fillId="0" borderId="63" xfId="2" applyFont="1" applyFill="1" applyBorder="1" applyAlignment="1" applyProtection="1">
      <alignment horizontal="left" vertical="center" wrapText="1"/>
    </xf>
    <xf numFmtId="0" fontId="2" fillId="0" borderId="64" xfId="2" applyFont="1" applyFill="1" applyBorder="1" applyAlignment="1" applyProtection="1">
      <alignment horizontal="left" vertical="center" wrapText="1"/>
    </xf>
    <xf numFmtId="0" fontId="2" fillId="0" borderId="71" xfId="2" applyFont="1" applyFill="1" applyBorder="1" applyAlignment="1" applyProtection="1">
      <alignment horizontal="left" vertical="center" wrapText="1"/>
    </xf>
    <xf numFmtId="0" fontId="2" fillId="0" borderId="57" xfId="2" applyFont="1" applyFill="1" applyBorder="1" applyAlignment="1" applyProtection="1">
      <alignment horizontal="left" vertical="center" wrapText="1"/>
    </xf>
    <xf numFmtId="0" fontId="2" fillId="0" borderId="58" xfId="2" applyFont="1" applyFill="1" applyBorder="1" applyAlignment="1" applyProtection="1">
      <alignment horizontal="left" vertical="center" wrapText="1"/>
    </xf>
    <xf numFmtId="0" fontId="2" fillId="0" borderId="59" xfId="2" applyFont="1" applyFill="1" applyBorder="1" applyAlignment="1" applyProtection="1">
      <alignment horizontal="left" vertical="center" wrapText="1"/>
    </xf>
    <xf numFmtId="0" fontId="3" fillId="0" borderId="64" xfId="2" applyFont="1" applyFill="1" applyBorder="1" applyAlignment="1" applyProtection="1">
      <alignment horizontal="left" vertical="center" wrapText="1"/>
    </xf>
    <xf numFmtId="0" fontId="3" fillId="0" borderId="71" xfId="2" applyFont="1" applyFill="1" applyBorder="1" applyAlignment="1" applyProtection="1">
      <alignment horizontal="left" vertical="center" wrapText="1"/>
    </xf>
    <xf numFmtId="0" fontId="2" fillId="0" borderId="0" xfId="2" applyFont="1" applyFill="1" applyBorder="1" applyAlignment="1" applyProtection="1">
      <alignment horizontal="left" vertical="center" wrapText="1"/>
    </xf>
    <xf numFmtId="0" fontId="2" fillId="0" borderId="0" xfId="2" quotePrefix="1" applyFont="1" applyFill="1" applyBorder="1" applyAlignment="1" applyProtection="1">
      <alignment horizontal="left" vertical="center" wrapText="1"/>
    </xf>
    <xf numFmtId="0" fontId="3" fillId="0" borderId="0" xfId="2" applyFont="1" applyFill="1" applyAlignment="1" applyProtection="1">
      <alignment horizontal="left" vertical="center"/>
    </xf>
    <xf numFmtId="0" fontId="2" fillId="0" borderId="6"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60" xfId="2" applyFont="1" applyFill="1" applyBorder="1" applyAlignment="1" applyProtection="1">
      <alignment horizontal="left" vertical="center" wrapText="1"/>
    </xf>
    <xf numFmtId="0" fontId="2" fillId="0" borderId="61" xfId="2" applyFont="1" applyFill="1" applyBorder="1" applyAlignment="1" applyProtection="1">
      <alignment horizontal="left" vertical="center" wrapText="1"/>
    </xf>
    <xf numFmtId="0" fontId="2" fillId="0" borderId="70" xfId="2"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49" fontId="2" fillId="0" borderId="4" xfId="0" applyNumberFormat="1" applyFont="1" applyFill="1" applyBorder="1" applyAlignment="1" applyProtection="1">
      <alignment horizontal="left" vertical="center" wrapText="1"/>
      <protection locked="0"/>
    </xf>
    <xf numFmtId="49" fontId="2" fillId="0" borderId="18" xfId="0" applyNumberFormat="1" applyFont="1" applyFill="1" applyBorder="1" applyAlignment="1" applyProtection="1">
      <alignment horizontal="left" vertical="center" wrapText="1"/>
      <protection locked="0"/>
    </xf>
    <xf numFmtId="49" fontId="2" fillId="0" borderId="9" xfId="0" applyNumberFormat="1" applyFont="1" applyFill="1" applyBorder="1" applyAlignment="1" applyProtection="1">
      <alignment horizontal="left" vertical="center" wrapText="1"/>
      <protection locked="0"/>
    </xf>
    <xf numFmtId="0" fontId="3" fillId="0" borderId="0" xfId="2" applyFont="1" applyFill="1" applyAlignment="1" applyProtection="1">
      <alignment horizontal="left" vertical="center" wrapText="1"/>
    </xf>
    <xf numFmtId="49" fontId="2" fillId="0" borderId="4" xfId="2" applyNumberFormat="1" applyFont="1" applyFill="1" applyBorder="1" applyAlignment="1" applyProtection="1">
      <alignment horizontal="left" vertical="center" wrapText="1"/>
      <protection locked="0"/>
    </xf>
    <xf numFmtId="49" fontId="2" fillId="0" borderId="18" xfId="2" applyNumberFormat="1" applyFont="1" applyFill="1" applyBorder="1" applyAlignment="1" applyProtection="1">
      <alignment horizontal="left" vertical="center" wrapText="1"/>
      <protection locked="0"/>
    </xf>
    <xf numFmtId="49" fontId="2" fillId="0" borderId="9" xfId="2" applyNumberFormat="1" applyFont="1" applyFill="1" applyBorder="1" applyAlignment="1" applyProtection="1">
      <alignment horizontal="left" vertical="center" wrapText="1"/>
      <protection locked="0"/>
    </xf>
    <xf numFmtId="0" fontId="2" fillId="0" borderId="4" xfId="2" quotePrefix="1" applyFont="1" applyFill="1" applyBorder="1" applyAlignment="1" applyProtection="1">
      <alignment horizontal="left" vertical="center" wrapText="1"/>
    </xf>
    <xf numFmtId="0" fontId="2" fillId="0" borderId="18"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4" fillId="0" borderId="0" xfId="2" applyFont="1" applyFill="1" applyAlignment="1" applyProtection="1">
      <alignment horizontal="left" vertical="center"/>
    </xf>
    <xf numFmtId="0" fontId="4" fillId="0" borderId="0" xfId="2" quotePrefix="1" applyFont="1" applyFill="1" applyAlignment="1" applyProtection="1">
      <alignment horizontal="left" vertical="center"/>
    </xf>
    <xf numFmtId="0" fontId="2" fillId="0" borderId="6"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4" borderId="6" xfId="2" applyFont="1" applyFill="1" applyBorder="1" applyAlignment="1" applyProtection="1">
      <alignment horizontal="left" vertical="center"/>
    </xf>
    <xf numFmtId="0" fontId="2" fillId="4" borderId="13" xfId="2" applyFont="1" applyFill="1" applyBorder="1" applyAlignment="1" applyProtection="1">
      <alignment horizontal="left" vertical="center"/>
    </xf>
    <xf numFmtId="0" fontId="2" fillId="0" borderId="0" xfId="0" quotePrefix="1"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2" fillId="0" borderId="5" xfId="2" applyNumberFormat="1" applyFont="1" applyFill="1" applyBorder="1" applyAlignment="1" applyProtection="1">
      <alignment horizontal="left" vertical="center" wrapText="1"/>
    </xf>
    <xf numFmtId="0" fontId="2" fillId="0" borderId="12" xfId="2" applyNumberFormat="1" applyFont="1" applyFill="1" applyBorder="1" applyAlignment="1" applyProtection="1">
      <alignment horizontal="left" vertical="center" wrapText="1"/>
    </xf>
    <xf numFmtId="0" fontId="2" fillId="0" borderId="19" xfId="2" applyNumberFormat="1" applyFont="1" applyFill="1" applyBorder="1" applyAlignment="1" applyProtection="1">
      <alignment horizontal="left" vertical="center" wrapText="1"/>
    </xf>
    <xf numFmtId="0" fontId="3" fillId="0" borderId="0" xfId="0" applyFont="1" applyFill="1" applyAlignment="1" applyProtection="1">
      <alignment horizontal="left" vertical="center"/>
    </xf>
    <xf numFmtId="0" fontId="2" fillId="0" borderId="4" xfId="2" applyNumberFormat="1" applyFont="1" applyFill="1" applyBorder="1" applyAlignment="1" applyProtection="1">
      <alignment vertical="center" wrapText="1"/>
    </xf>
    <xf numFmtId="0" fontId="2" fillId="0" borderId="18" xfId="2" applyNumberFormat="1" applyFont="1" applyFill="1" applyBorder="1" applyAlignment="1" applyProtection="1">
      <alignment vertical="center" wrapText="1"/>
    </xf>
    <xf numFmtId="0" fontId="2" fillId="0" borderId="9" xfId="2" applyNumberFormat="1" applyFont="1" applyFill="1" applyBorder="1" applyAlignment="1" applyProtection="1">
      <alignment vertical="center" wrapText="1"/>
    </xf>
    <xf numFmtId="0" fontId="17" fillId="0" borderId="12" xfId="0" applyFont="1" applyFill="1" applyBorder="1" applyAlignment="1" applyProtection="1">
      <alignment horizontal="center" vertical="center" wrapText="1"/>
    </xf>
    <xf numFmtId="0" fontId="17" fillId="0" borderId="76" xfId="0" applyFont="1" applyFill="1" applyBorder="1" applyAlignment="1" applyProtection="1">
      <alignment horizontal="center" vertical="center" wrapText="1"/>
    </xf>
    <xf numFmtId="0" fontId="2" fillId="4" borderId="8"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2" fillId="4" borderId="34" xfId="0" applyFont="1" applyFill="1" applyBorder="1" applyAlignment="1" applyProtection="1">
      <alignment horizontal="left" vertical="center" wrapText="1"/>
    </xf>
    <xf numFmtId="0" fontId="2" fillId="4" borderId="32" xfId="0" applyFont="1" applyFill="1" applyBorder="1" applyAlignment="1" applyProtection="1">
      <alignment horizontal="left" vertical="center" wrapText="1"/>
    </xf>
    <xf numFmtId="49" fontId="2" fillId="0" borderId="7"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49" fontId="2" fillId="0" borderId="21" xfId="0" applyNumberFormat="1" applyFont="1" applyFill="1" applyBorder="1" applyAlignment="1" applyProtection="1">
      <alignment horizontal="left" vertical="center"/>
      <protection locked="0"/>
    </xf>
    <xf numFmtId="0" fontId="3" fillId="0" borderId="5" xfId="2" applyFont="1" applyFill="1" applyBorder="1" applyAlignment="1" applyProtection="1">
      <alignment horizontal="left" vertical="top" wrapText="1"/>
    </xf>
    <xf numFmtId="0" fontId="3" fillId="0" borderId="12" xfId="2" applyFont="1" applyFill="1" applyBorder="1" applyAlignment="1" applyProtection="1">
      <alignment horizontal="left" vertical="top"/>
    </xf>
    <xf numFmtId="0" fontId="2" fillId="4" borderId="20" xfId="0" applyFont="1" applyFill="1" applyBorder="1" applyAlignment="1" applyProtection="1">
      <alignment horizontal="left" vertical="center" wrapText="1"/>
    </xf>
    <xf numFmtId="0" fontId="2" fillId="0" borderId="72" xfId="2" applyFont="1" applyFill="1" applyBorder="1" applyAlignment="1" applyProtection="1">
      <alignment horizontal="left" vertical="center" wrapText="1"/>
    </xf>
    <xf numFmtId="0" fontId="2" fillId="0" borderId="73" xfId="2" applyFont="1" applyFill="1" applyBorder="1" applyAlignment="1" applyProtection="1">
      <alignment horizontal="left" vertical="center" wrapText="1"/>
    </xf>
    <xf numFmtId="0" fontId="2" fillId="0" borderId="74" xfId="2" applyFont="1" applyFill="1" applyBorder="1" applyAlignment="1" applyProtection="1">
      <alignment horizontal="left" vertical="center" wrapText="1"/>
    </xf>
    <xf numFmtId="0" fontId="2" fillId="0" borderId="0" xfId="2" applyNumberFormat="1"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14" xfId="0" applyFont="1" applyFill="1" applyBorder="1" applyAlignment="1" applyProtection="1">
      <alignment horizontal="left" vertical="center" wrapText="1"/>
    </xf>
    <xf numFmtId="0" fontId="3" fillId="3" borderId="30" xfId="0" applyFont="1" applyFill="1" applyBorder="1" applyAlignment="1" applyProtection="1">
      <alignment horizontal="left" vertical="center" wrapText="1"/>
    </xf>
    <xf numFmtId="0" fontId="2" fillId="0" borderId="62" xfId="2"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12"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2" fillId="0" borderId="48" xfId="4" applyFont="1" applyBorder="1" applyAlignment="1" applyProtection="1">
      <alignment horizontal="left" vertical="center" wrapText="1"/>
    </xf>
    <xf numFmtId="0" fontId="2" fillId="0" borderId="49" xfId="4" applyFont="1" applyBorder="1" applyAlignment="1" applyProtection="1">
      <alignment horizontal="left" vertical="center" wrapText="1"/>
    </xf>
    <xf numFmtId="0" fontId="2" fillId="0" borderId="27" xfId="4" applyFont="1" applyBorder="1" applyAlignment="1" applyProtection="1">
      <alignment horizontal="left" vertical="center" wrapText="1"/>
    </xf>
    <xf numFmtId="49" fontId="12" fillId="0" borderId="0"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0" fontId="2" fillId="0" borderId="31"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45" xfId="4" applyFont="1" applyBorder="1" applyAlignment="1" applyProtection="1">
      <alignment horizontal="left" vertical="center" wrapText="1"/>
    </xf>
    <xf numFmtId="0" fontId="2" fillId="0" borderId="46" xfId="4" applyFont="1" applyBorder="1" applyAlignment="1" applyProtection="1">
      <alignment horizontal="left" vertical="center" wrapText="1"/>
    </xf>
    <xf numFmtId="0" fontId="2" fillId="0" borderId="47" xfId="4" applyFont="1" applyBorder="1" applyAlignment="1" applyProtection="1">
      <alignment horizontal="left" vertical="center" wrapText="1"/>
    </xf>
    <xf numFmtId="0" fontId="2" fillId="0" borderId="50" xfId="4" applyFont="1" applyBorder="1" applyAlignment="1" applyProtection="1">
      <alignment horizontal="left" vertical="center" wrapText="1"/>
    </xf>
    <xf numFmtId="0" fontId="2" fillId="0" borderId="25" xfId="4" applyFont="1" applyBorder="1" applyAlignment="1" applyProtection="1">
      <alignment horizontal="left" vertical="center" wrapText="1"/>
    </xf>
    <xf numFmtId="0" fontId="2" fillId="0" borderId="52" xfId="4" applyFont="1" applyBorder="1" applyAlignment="1" applyProtection="1">
      <alignment horizontal="left" vertical="center" wrapText="1"/>
    </xf>
    <xf numFmtId="0" fontId="2" fillId="0" borderId="24" xfId="4" applyFont="1" applyBorder="1" applyAlignment="1" applyProtection="1">
      <alignment horizontal="left" vertical="center" wrapText="1"/>
    </xf>
    <xf numFmtId="0" fontId="2" fillId="0" borderId="23" xfId="4" applyFont="1" applyBorder="1" applyAlignment="1" applyProtection="1">
      <alignment horizontal="left" vertical="center" wrapText="1"/>
    </xf>
    <xf numFmtId="0" fontId="2" fillId="0" borderId="33" xfId="4" applyFont="1" applyBorder="1" applyAlignment="1" applyProtection="1">
      <alignment horizontal="left" vertical="center" wrapText="1"/>
    </xf>
    <xf numFmtId="0" fontId="2" fillId="0" borderId="44" xfId="4"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Alignment="1" applyProtection="1">
      <alignment horizontal="left" vertical="center" wrapText="1"/>
    </xf>
    <xf numFmtId="0" fontId="2" fillId="0" borderId="7" xfId="2" applyFont="1" applyFill="1" applyBorder="1" applyAlignment="1" applyProtection="1">
      <alignment horizontal="left" vertical="center" wrapText="1"/>
    </xf>
    <xf numFmtId="0" fontId="2" fillId="0" borderId="14" xfId="2" applyFont="1" applyFill="1" applyBorder="1" applyAlignment="1" applyProtection="1">
      <alignment horizontal="left" vertical="center" wrapText="1"/>
    </xf>
    <xf numFmtId="0" fontId="2" fillId="0" borderId="0" xfId="0" applyFont="1" applyFill="1" applyAlignment="1" applyProtection="1">
      <alignment horizontal="left" vertical="center"/>
    </xf>
    <xf numFmtId="0" fontId="3" fillId="3" borderId="51" xfId="0" applyFont="1" applyFill="1" applyBorder="1" applyAlignment="1" applyProtection="1">
      <alignment horizontal="left" vertical="center"/>
    </xf>
    <xf numFmtId="0" fontId="3" fillId="3" borderId="11" xfId="0" applyFont="1" applyFill="1" applyBorder="1" applyAlignment="1" applyProtection="1">
      <alignment horizontal="left" vertical="center"/>
    </xf>
    <xf numFmtId="0" fontId="3" fillId="0" borderId="5" xfId="0" applyFont="1" applyFill="1" applyBorder="1" applyAlignment="1" applyProtection="1">
      <alignment horizontal="left" vertical="top" wrapText="1"/>
    </xf>
    <xf numFmtId="0" fontId="3" fillId="0" borderId="12" xfId="0" applyFont="1" applyFill="1" applyBorder="1" applyAlignment="1" applyProtection="1">
      <alignment horizontal="left" vertical="top"/>
    </xf>
    <xf numFmtId="0" fontId="2" fillId="0" borderId="22" xfId="4" applyFont="1" applyBorder="1" applyAlignment="1" applyProtection="1">
      <alignment horizontal="left" vertical="center" wrapText="1"/>
    </xf>
    <xf numFmtId="0" fontId="17" fillId="0" borderId="75" xfId="0" applyFont="1" applyFill="1" applyBorder="1" applyAlignment="1" applyProtection="1">
      <alignment horizontal="center" vertical="center" wrapText="1"/>
    </xf>
    <xf numFmtId="0" fontId="2" fillId="0" borderId="5"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xf>
    <xf numFmtId="0" fontId="2" fillId="0" borderId="4" xfId="26" applyFont="1" applyFill="1" applyBorder="1" applyAlignment="1" applyProtection="1">
      <alignment horizontal="center" vertical="center" wrapText="1"/>
    </xf>
    <xf numFmtId="0" fontId="2" fillId="0" borderId="18" xfId="26" applyFont="1" applyFill="1" applyBorder="1" applyAlignment="1" applyProtection="1">
      <alignment horizontal="center" vertical="center" wrapText="1"/>
    </xf>
    <xf numFmtId="0" fontId="2" fillId="0" borderId="9" xfId="26" applyFont="1" applyFill="1" applyBorder="1" applyAlignment="1" applyProtection="1">
      <alignment horizontal="center" vertical="center" wrapText="1"/>
    </xf>
    <xf numFmtId="0" fontId="2" fillId="4" borderId="38" xfId="0" applyFont="1" applyFill="1" applyBorder="1" applyAlignment="1" applyProtection="1">
      <alignment horizontal="left" vertical="center" wrapText="1"/>
    </xf>
    <xf numFmtId="0" fontId="2" fillId="4" borderId="39" xfId="0" applyFont="1" applyFill="1" applyBorder="1" applyAlignment="1" applyProtection="1">
      <alignment horizontal="left" vertical="center" wrapText="1"/>
    </xf>
    <xf numFmtId="0" fontId="2" fillId="4" borderId="54"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4" borderId="48" xfId="0" applyFont="1" applyFill="1" applyBorder="1" applyAlignment="1" applyProtection="1">
      <alignment horizontal="left" vertical="center" wrapText="1"/>
    </xf>
    <xf numFmtId="0" fontId="2" fillId="4" borderId="49" xfId="0" applyFont="1" applyFill="1" applyBorder="1" applyAlignment="1" applyProtection="1">
      <alignment horizontal="left" vertical="center" wrapText="1"/>
    </xf>
    <xf numFmtId="0" fontId="2" fillId="4" borderId="50" xfId="0"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wrapText="1"/>
      <protection locked="0"/>
    </xf>
    <xf numFmtId="49" fontId="2" fillId="0" borderId="12" xfId="0" applyNumberFormat="1" applyFont="1" applyFill="1" applyBorder="1" applyAlignment="1" applyProtection="1">
      <alignment horizontal="left" vertical="center" wrapText="1"/>
      <protection locked="0"/>
    </xf>
    <xf numFmtId="49" fontId="2" fillId="0" borderId="19" xfId="0" applyNumberFormat="1"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49" fontId="2" fillId="0" borderId="6" xfId="0" applyNumberFormat="1" applyFont="1" applyFill="1" applyBorder="1" applyAlignment="1" applyProtection="1">
      <alignment horizontal="left" vertical="center" wrapText="1"/>
      <protection locked="0"/>
    </xf>
    <xf numFmtId="49" fontId="2" fillId="0" borderId="13" xfId="0" applyNumberFormat="1" applyFont="1" applyFill="1" applyBorder="1" applyAlignment="1" applyProtection="1">
      <alignment horizontal="left" vertical="center" wrapText="1"/>
      <protection locked="0"/>
    </xf>
    <xf numFmtId="49" fontId="2" fillId="0" borderId="20" xfId="0" applyNumberFormat="1"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xf>
    <xf numFmtId="0" fontId="2" fillId="4" borderId="35"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4" xfId="4" applyFont="1" applyBorder="1" applyAlignment="1" applyProtection="1">
      <alignment horizontal="left" vertical="center" wrapText="1"/>
    </xf>
    <xf numFmtId="0" fontId="2" fillId="0" borderId="18" xfId="4" applyFont="1" applyBorder="1" applyAlignment="1" applyProtection="1">
      <alignment horizontal="left" vertical="center" wrapText="1"/>
    </xf>
    <xf numFmtId="0" fontId="2" fillId="0" borderId="69" xfId="2" applyFont="1" applyFill="1" applyBorder="1" applyAlignment="1" applyProtection="1">
      <alignment horizontal="left" vertical="center" wrapText="1"/>
    </xf>
    <xf numFmtId="0" fontId="3" fillId="0" borderId="4" xfId="2" applyFont="1" applyFill="1" applyBorder="1" applyAlignment="1" applyProtection="1">
      <alignment horizontal="left" vertical="center" wrapText="1"/>
    </xf>
    <xf numFmtId="0" fontId="3" fillId="0" borderId="0" xfId="2" applyFont="1" applyFill="1" applyBorder="1" applyAlignment="1" applyProtection="1">
      <alignment horizontal="left" vertical="center" wrapText="1"/>
    </xf>
    <xf numFmtId="49" fontId="2" fillId="0" borderId="7"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49" fontId="2" fillId="0" borderId="21" xfId="0" applyNumberFormat="1" applyFont="1" applyFill="1" applyBorder="1" applyAlignment="1" applyProtection="1">
      <alignment horizontal="left" vertical="center" wrapText="1"/>
      <protection locked="0"/>
    </xf>
    <xf numFmtId="168" fontId="2" fillId="0" borderId="7" xfId="0" applyNumberFormat="1" applyFont="1" applyFill="1" applyBorder="1" applyAlignment="1" applyProtection="1">
      <alignment horizontal="right" vertical="center"/>
      <protection locked="0"/>
    </xf>
    <xf numFmtId="168" fontId="2" fillId="0" borderId="21" xfId="0" applyNumberFormat="1" applyFont="1" applyFill="1" applyBorder="1" applyAlignment="1" applyProtection="1">
      <alignment horizontal="right" vertical="center"/>
      <protection locked="0"/>
    </xf>
    <xf numFmtId="0" fontId="3" fillId="0" borderId="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0" xfId="0" applyFont="1" applyFill="1" applyAlignment="1" applyProtection="1">
      <alignment vertical="center" wrapText="1"/>
    </xf>
    <xf numFmtId="0" fontId="2" fillId="0" borderId="0" xfId="0" applyFont="1" applyAlignment="1" applyProtection="1">
      <alignment vertical="center" wrapText="1"/>
    </xf>
    <xf numFmtId="0" fontId="24" fillId="3" borderId="0" xfId="0" quotePrefix="1" applyFont="1" applyFill="1" applyAlignment="1" applyProtection="1">
      <alignment horizontal="left" vertical="center" wrapText="1"/>
    </xf>
    <xf numFmtId="0" fontId="24" fillId="3" borderId="0" xfId="0" applyFont="1" applyFill="1" applyAlignment="1" applyProtection="1">
      <alignment horizontal="left" vertical="center" wrapText="1"/>
    </xf>
    <xf numFmtId="164" fontId="2" fillId="0" borderId="3" xfId="0" applyNumberFormat="1" applyFont="1" applyFill="1" applyBorder="1" applyAlignment="1" applyProtection="1">
      <alignment horizontal="left" vertical="center" wrapText="1"/>
    </xf>
    <xf numFmtId="49" fontId="2" fillId="0" borderId="12" xfId="0" applyNumberFormat="1" applyFont="1" applyFill="1" applyBorder="1" applyAlignment="1" applyProtection="1">
      <alignment horizontal="left" vertical="center"/>
      <protection locked="0"/>
    </xf>
    <xf numFmtId="168" fontId="2" fillId="0" borderId="5" xfId="0" applyNumberFormat="1" applyFont="1" applyFill="1" applyBorder="1" applyAlignment="1" applyProtection="1">
      <alignment horizontal="right" vertical="center"/>
      <protection locked="0"/>
    </xf>
    <xf numFmtId="168" fontId="2" fillId="0" borderId="19" xfId="0" applyNumberFormat="1" applyFont="1" applyFill="1" applyBorder="1" applyAlignment="1" applyProtection="1">
      <alignment horizontal="right" vertical="center"/>
      <protection locked="0"/>
    </xf>
    <xf numFmtId="0" fontId="2" fillId="0" borderId="4" xfId="0" applyNumberFormat="1" applyFont="1" applyFill="1" applyBorder="1" applyAlignment="1" applyProtection="1">
      <alignment horizontal="left" vertical="center" wrapText="1"/>
      <protection locked="0"/>
    </xf>
    <xf numFmtId="0" fontId="2" fillId="0" borderId="9" xfId="0" applyNumberFormat="1"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3" fillId="0" borderId="33" xfId="0" applyFont="1" applyFill="1" applyBorder="1" applyAlignment="1" applyProtection="1">
      <alignment horizontal="left" vertical="center" wrapText="1"/>
    </xf>
    <xf numFmtId="0" fontId="3" fillId="0" borderId="44"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164" fontId="3" fillId="0" borderId="0" xfId="0" applyNumberFormat="1" applyFont="1" applyFill="1" applyBorder="1" applyAlignment="1" applyProtection="1">
      <alignment horizontal="left" vertical="center"/>
    </xf>
    <xf numFmtId="167" fontId="14" fillId="0" borderId="11" xfId="0" applyNumberFormat="1" applyFont="1" applyFill="1" applyBorder="1" applyAlignment="1" applyProtection="1">
      <alignment horizontal="center" vertical="center" wrapText="1" shrinkToFit="1"/>
    </xf>
    <xf numFmtId="167" fontId="14" fillId="0" borderId="0" xfId="0" applyNumberFormat="1" applyFont="1" applyFill="1" applyBorder="1" applyAlignment="1" applyProtection="1">
      <alignment horizontal="center" vertical="center" wrapText="1" shrinkToFit="1"/>
    </xf>
    <xf numFmtId="0" fontId="14" fillId="0" borderId="11"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2" fillId="0" borderId="25" xfId="0" applyFont="1" applyFill="1" applyBorder="1" applyAlignment="1" applyProtection="1">
      <alignment horizontal="left" vertical="center" wrapText="1"/>
    </xf>
    <xf numFmtId="0" fontId="2" fillId="0" borderId="52" xfId="0" applyFont="1" applyFill="1" applyBorder="1" applyAlignment="1" applyProtection="1">
      <alignment horizontal="left" vertical="center" wrapText="1"/>
    </xf>
    <xf numFmtId="0" fontId="2" fillId="0" borderId="53"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2" fillId="0" borderId="4" xfId="2" applyFont="1" applyFill="1" applyBorder="1" applyAlignment="1" applyProtection="1">
      <alignment horizontal="center" vertical="center" wrapText="1"/>
    </xf>
    <xf numFmtId="0" fontId="2" fillId="0" borderId="18" xfId="2" applyFont="1" applyFill="1" applyBorder="1" applyAlignment="1" applyProtection="1">
      <alignment horizontal="center" vertical="center" wrapText="1"/>
    </xf>
    <xf numFmtId="0" fontId="2" fillId="0" borderId="9" xfId="2" applyFont="1" applyFill="1" applyBorder="1" applyAlignment="1" applyProtection="1">
      <alignment horizontal="center" vertical="center" wrapText="1"/>
    </xf>
    <xf numFmtId="0" fontId="3" fillId="0" borderId="65" xfId="2" applyFont="1" applyFill="1" applyBorder="1" applyAlignment="1" applyProtection="1">
      <alignment horizontal="left" vertical="center" wrapText="1"/>
    </xf>
    <xf numFmtId="0" fontId="2" fillId="0" borderId="0" xfId="2" quotePrefix="1" applyFont="1" applyFill="1" applyBorder="1" applyAlignment="1" applyProtection="1">
      <alignment horizontal="left" vertical="top" wrapText="1"/>
    </xf>
    <xf numFmtId="0" fontId="2" fillId="0" borderId="66" xfId="2" applyFont="1" applyFill="1" applyBorder="1" applyAlignment="1" applyProtection="1">
      <alignment horizontal="left" vertical="center" wrapText="1"/>
    </xf>
    <xf numFmtId="0" fontId="2" fillId="0" borderId="67" xfId="2" applyFont="1" applyFill="1" applyBorder="1" applyAlignment="1" applyProtection="1">
      <alignment horizontal="left" vertical="center" wrapText="1"/>
    </xf>
    <xf numFmtId="0" fontId="2" fillId="0" borderId="68" xfId="2" applyFont="1" applyFill="1" applyBorder="1" applyAlignment="1" applyProtection="1">
      <alignment horizontal="left" vertical="center" wrapText="1"/>
    </xf>
  </cellXfs>
  <cellStyles count="49">
    <cellStyle name="Hyperlink 2" xfId="1"/>
    <cellStyle name="Normal" xfId="0" builtinId="0"/>
    <cellStyle name="Standard 2" xfId="2"/>
    <cellStyle name="Standard 3" xfId="3"/>
    <cellStyle name="Standard 4" xfId="4"/>
    <cellStyle name="Standard 4 2" xfId="5"/>
    <cellStyle name="Standard 4 2 2" xfId="6"/>
    <cellStyle name="Standard 4 2 2 2" xfId="7"/>
    <cellStyle name="Standard 4 2 2 2 2" xfId="30"/>
    <cellStyle name="Standard 4 2 2 3" xfId="29"/>
    <cellStyle name="Standard 4 2 3" xfId="8"/>
    <cellStyle name="Standard 4 2 3 2" xfId="31"/>
    <cellStyle name="Standard 4 2 4" xfId="28"/>
    <cellStyle name="Standard 4 3" xfId="9"/>
    <cellStyle name="Standard 4 3 2" xfId="10"/>
    <cellStyle name="Standard 4 3 2 2" xfId="33"/>
    <cellStyle name="Standard 4 3 3" xfId="11"/>
    <cellStyle name="Standard 4 3 3 2" xfId="34"/>
    <cellStyle name="Standard 4 3 4" xfId="32"/>
    <cellStyle name="Standard 4 4" xfId="12"/>
    <cellStyle name="Standard 4 4 2" xfId="13"/>
    <cellStyle name="Standard 4 4 2 2" xfId="36"/>
    <cellStyle name="Standard 4 4 3" xfId="35"/>
    <cellStyle name="Standard 4 5" xfId="14"/>
    <cellStyle name="Standard 4 5 2" xfId="37"/>
    <cellStyle name="Standard 4 6" xfId="27"/>
    <cellStyle name="Standard 5" xfId="15"/>
    <cellStyle name="Standard 5 2" xfId="16"/>
    <cellStyle name="Standard 5 2 2" xfId="17"/>
    <cellStyle name="Standard 5 2 2 2" xfId="18"/>
    <cellStyle name="Standard 5 2 2 2 2" xfId="41"/>
    <cellStyle name="Standard 5 2 2 3" xfId="40"/>
    <cellStyle name="Standard 5 2 3" xfId="19"/>
    <cellStyle name="Standard 5 2 3 2" xfId="42"/>
    <cellStyle name="Standard 5 2 4" xfId="39"/>
    <cellStyle name="Standard 5 3" xfId="20"/>
    <cellStyle name="Standard 5 3 2" xfId="21"/>
    <cellStyle name="Standard 5 3 2 2" xfId="44"/>
    <cellStyle name="Standard 5 3 3" xfId="22"/>
    <cellStyle name="Standard 5 3 3 2" xfId="45"/>
    <cellStyle name="Standard 5 3 4" xfId="43"/>
    <cellStyle name="Standard 5 4" xfId="23"/>
    <cellStyle name="Standard 5 4 2" xfId="24"/>
    <cellStyle name="Standard 5 4 2 2" xfId="47"/>
    <cellStyle name="Standard 5 4 3" xfId="46"/>
    <cellStyle name="Standard 5 5" xfId="25"/>
    <cellStyle name="Standard 5 5 2" xfId="48"/>
    <cellStyle name="Standard 5 6" xfId="38"/>
    <cellStyle name="Standard_Tabelle1" xfId="26"/>
  </cellStyles>
  <dxfs count="15">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outlinePr summaryBelow="0" summaryRight="0"/>
    <pageSetUpPr fitToPage="1"/>
  </sheetPr>
  <dimension ref="A1:WVP393"/>
  <sheetViews>
    <sheetView showGridLines="0" tabSelected="1" showWhiteSpace="0" view="pageBreakPreview" topLeftCell="A7" zoomScale="75" zoomScaleNormal="75" zoomScaleSheetLayoutView="75" workbookViewId="0">
      <selection activeCell="F26" sqref="F26:H26"/>
    </sheetView>
  </sheetViews>
  <sheetFormatPr defaultColWidth="11.44140625" defaultRowHeight="12.3" x14ac:dyDescent="0.4"/>
  <cols>
    <col min="1" max="1" width="11.71875" style="73" bestFit="1" customWidth="1"/>
    <col min="2" max="2" width="18.71875" style="110" customWidth="1"/>
    <col min="3" max="3" width="23.71875" style="110" customWidth="1"/>
    <col min="4" max="4" width="18.71875" style="110" customWidth="1"/>
    <col min="5" max="5" width="23.1640625" style="110" customWidth="1"/>
    <col min="6" max="7" width="18.71875" style="110" customWidth="1"/>
    <col min="8" max="8" width="19.83203125" style="110" customWidth="1"/>
    <col min="9" max="10" width="18.71875" style="110" customWidth="1"/>
    <col min="11" max="11" width="22" style="4" customWidth="1"/>
    <col min="12" max="16" width="6.71875" style="110" customWidth="1"/>
    <col min="17" max="17" width="9.27734375" style="110" customWidth="1"/>
    <col min="18" max="26" width="11.44140625" style="110" customWidth="1"/>
    <col min="27" max="16384" width="11.44140625" style="110"/>
  </cols>
  <sheetData>
    <row r="1" spans="1:15" ht="15" customHeight="1" x14ac:dyDescent="0.4">
      <c r="A1" s="64">
        <v>4</v>
      </c>
      <c r="B1" s="25" t="s">
        <v>219</v>
      </c>
      <c r="C1" s="24"/>
      <c r="D1" s="24"/>
      <c r="E1" s="108"/>
      <c r="F1" s="243">
        <f>E31</f>
        <v>0</v>
      </c>
      <c r="G1" s="413"/>
      <c r="H1" s="413"/>
      <c r="I1" s="413"/>
      <c r="J1" s="413"/>
    </row>
    <row r="2" spans="1:15" ht="15" customHeight="1" x14ac:dyDescent="0.4">
      <c r="A2" s="262">
        <v>2017</v>
      </c>
      <c r="B2" s="97"/>
      <c r="C2" s="97"/>
      <c r="D2" s="97"/>
      <c r="E2" s="97"/>
      <c r="F2" s="97"/>
      <c r="G2" s="97"/>
      <c r="H2" s="97"/>
      <c r="I2" s="97"/>
      <c r="J2" s="124"/>
    </row>
    <row r="3" spans="1:15" ht="12.75" customHeight="1" x14ac:dyDescent="0.4">
      <c r="A3" s="263" t="s">
        <v>294</v>
      </c>
      <c r="B3" s="466" t="s">
        <v>259</v>
      </c>
      <c r="C3" s="467"/>
      <c r="D3" s="467"/>
      <c r="E3" s="467"/>
      <c r="F3" s="467"/>
      <c r="G3" s="467"/>
      <c r="H3" s="467"/>
      <c r="I3" s="467"/>
      <c r="J3" s="98"/>
      <c r="K3" s="110"/>
      <c r="N3" s="99"/>
    </row>
    <row r="4" spans="1:15" ht="12.75" customHeight="1" x14ac:dyDescent="0.4">
      <c r="A4" s="67"/>
      <c r="B4" s="467"/>
      <c r="C4" s="467"/>
      <c r="D4" s="467"/>
      <c r="E4" s="467"/>
      <c r="F4" s="467"/>
      <c r="G4" s="467"/>
      <c r="H4" s="467"/>
      <c r="I4" s="467"/>
      <c r="J4" s="100"/>
      <c r="K4" s="101"/>
      <c r="L4" s="101"/>
      <c r="M4" s="101"/>
      <c r="N4" s="102"/>
      <c r="O4" s="101"/>
    </row>
    <row r="5" spans="1:15" ht="12.75" customHeight="1" x14ac:dyDescent="0.4">
      <c r="A5" s="67"/>
      <c r="B5" s="467"/>
      <c r="C5" s="467"/>
      <c r="D5" s="467"/>
      <c r="E5" s="467"/>
      <c r="F5" s="467"/>
      <c r="G5" s="467"/>
      <c r="H5" s="467"/>
      <c r="I5" s="467"/>
      <c r="J5" s="100"/>
      <c r="K5" s="101"/>
      <c r="L5" s="101"/>
      <c r="M5" s="101"/>
      <c r="N5" s="102"/>
      <c r="O5" s="101"/>
    </row>
    <row r="6" spans="1:15" ht="12.75" customHeight="1" x14ac:dyDescent="0.4">
      <c r="A6" s="67"/>
      <c r="B6" s="467"/>
      <c r="C6" s="467"/>
      <c r="D6" s="467"/>
      <c r="E6" s="467"/>
      <c r="F6" s="467"/>
      <c r="G6" s="467"/>
      <c r="H6" s="467"/>
      <c r="I6" s="467"/>
      <c r="J6" s="100"/>
      <c r="K6" s="101"/>
      <c r="L6" s="101"/>
      <c r="M6" s="101"/>
      <c r="N6" s="102"/>
      <c r="O6" s="101"/>
    </row>
    <row r="7" spans="1:15" s="143" customFormat="1" ht="12.75" customHeight="1" x14ac:dyDescent="0.4">
      <c r="A7" s="67"/>
      <c r="B7" s="467"/>
      <c r="C7" s="467"/>
      <c r="D7" s="467"/>
      <c r="E7" s="467"/>
      <c r="F7" s="467"/>
      <c r="G7" s="467"/>
      <c r="H7" s="467"/>
      <c r="I7" s="467"/>
      <c r="J7" s="100"/>
      <c r="K7" s="101"/>
      <c r="L7" s="101"/>
      <c r="M7" s="101"/>
      <c r="N7" s="102"/>
      <c r="O7" s="101"/>
    </row>
    <row r="8" spans="1:15" s="143" customFormat="1" ht="12.75" customHeight="1" x14ac:dyDescent="0.4">
      <c r="A8" s="67"/>
      <c r="B8" s="467"/>
      <c r="C8" s="467"/>
      <c r="D8" s="467"/>
      <c r="E8" s="467"/>
      <c r="F8" s="467"/>
      <c r="G8" s="467"/>
      <c r="H8" s="467"/>
      <c r="I8" s="467"/>
      <c r="J8" s="100"/>
      <c r="K8" s="101"/>
      <c r="L8" s="101"/>
      <c r="M8" s="101"/>
      <c r="N8" s="102"/>
      <c r="O8" s="101"/>
    </row>
    <row r="9" spans="1:15" s="143" customFormat="1" ht="12.75" customHeight="1" x14ac:dyDescent="0.4">
      <c r="A9" s="67"/>
      <c r="B9" s="467"/>
      <c r="C9" s="467"/>
      <c r="D9" s="467"/>
      <c r="E9" s="467"/>
      <c r="F9" s="467"/>
      <c r="G9" s="467"/>
      <c r="H9" s="467"/>
      <c r="I9" s="467"/>
      <c r="J9" s="100"/>
      <c r="K9" s="101"/>
      <c r="L9" s="101"/>
      <c r="M9" s="101"/>
      <c r="N9" s="102"/>
      <c r="O9" s="101"/>
    </row>
    <row r="10" spans="1:15" ht="12.75" customHeight="1" x14ac:dyDescent="0.4">
      <c r="A10" s="67"/>
      <c r="B10" s="467"/>
      <c r="C10" s="467"/>
      <c r="D10" s="467"/>
      <c r="E10" s="467"/>
      <c r="F10" s="467"/>
      <c r="G10" s="467"/>
      <c r="H10" s="467"/>
      <c r="I10" s="467"/>
      <c r="J10" s="100"/>
      <c r="K10" s="101"/>
      <c r="L10" s="101"/>
      <c r="M10" s="101"/>
      <c r="N10" s="102"/>
      <c r="O10" s="101"/>
    </row>
    <row r="11" spans="1:15" ht="12.75" customHeight="1" x14ac:dyDescent="0.4">
      <c r="A11" s="67"/>
      <c r="B11" s="467"/>
      <c r="C11" s="467"/>
      <c r="D11" s="467"/>
      <c r="E11" s="467"/>
      <c r="F11" s="467"/>
      <c r="G11" s="467"/>
      <c r="H11" s="467"/>
      <c r="I11" s="467"/>
      <c r="J11" s="100"/>
      <c r="K11" s="101"/>
      <c r="L11" s="101"/>
      <c r="M11" s="101"/>
      <c r="N11" s="102"/>
      <c r="O11" s="101"/>
    </row>
    <row r="12" spans="1:15" ht="12.75" customHeight="1" x14ac:dyDescent="0.4">
      <c r="A12" s="103"/>
      <c r="B12" s="467"/>
      <c r="C12" s="467"/>
      <c r="D12" s="467"/>
      <c r="E12" s="467"/>
      <c r="F12" s="467"/>
      <c r="G12" s="467"/>
      <c r="H12" s="467"/>
      <c r="I12" s="467"/>
      <c r="J12" s="104"/>
      <c r="K12" s="101"/>
      <c r="L12" s="101"/>
      <c r="M12" s="101"/>
      <c r="N12" s="102"/>
      <c r="O12" s="101"/>
    </row>
    <row r="13" spans="1:15" ht="12.75" customHeight="1" x14ac:dyDescent="0.4">
      <c r="A13" s="69"/>
      <c r="B13" s="467"/>
      <c r="C13" s="467"/>
      <c r="D13" s="467"/>
      <c r="E13" s="467"/>
      <c r="F13" s="467"/>
      <c r="G13" s="467"/>
      <c r="H13" s="467"/>
      <c r="I13" s="467"/>
      <c r="J13" s="104"/>
      <c r="K13" s="101"/>
      <c r="L13" s="101"/>
      <c r="M13" s="101"/>
      <c r="N13" s="102"/>
      <c r="O13" s="101"/>
    </row>
    <row r="14" spans="1:15" ht="12.75" customHeight="1" x14ac:dyDescent="0.4">
      <c r="A14" s="69"/>
      <c r="B14" s="467"/>
      <c r="C14" s="467"/>
      <c r="D14" s="467"/>
      <c r="E14" s="467"/>
      <c r="F14" s="467"/>
      <c r="G14" s="467"/>
      <c r="H14" s="467"/>
      <c r="I14" s="467"/>
      <c r="J14" s="104"/>
      <c r="K14" s="101"/>
      <c r="L14" s="101"/>
      <c r="M14" s="101"/>
      <c r="N14" s="102"/>
      <c r="O14" s="101"/>
    </row>
    <row r="15" spans="1:15" ht="12.75" customHeight="1" x14ac:dyDescent="0.4">
      <c r="A15" s="105"/>
      <c r="B15" s="467"/>
      <c r="C15" s="467"/>
      <c r="D15" s="467"/>
      <c r="E15" s="467"/>
      <c r="F15" s="467"/>
      <c r="G15" s="467"/>
      <c r="H15" s="467"/>
      <c r="I15" s="467"/>
      <c r="J15" s="104"/>
      <c r="K15" s="101"/>
      <c r="L15" s="101"/>
      <c r="M15" s="101"/>
      <c r="N15" s="102"/>
      <c r="O15" s="101"/>
    </row>
    <row r="16" spans="1:15" ht="12.75" customHeight="1" x14ac:dyDescent="0.4">
      <c r="A16" s="105"/>
      <c r="B16" s="467"/>
      <c r="C16" s="467"/>
      <c r="D16" s="467"/>
      <c r="E16" s="467"/>
      <c r="F16" s="467"/>
      <c r="G16" s="467"/>
      <c r="H16" s="467"/>
      <c r="I16" s="467"/>
      <c r="J16" s="104"/>
      <c r="K16" s="101"/>
      <c r="L16" s="101"/>
      <c r="M16" s="101"/>
      <c r="N16" s="102"/>
      <c r="O16" s="101"/>
    </row>
    <row r="17" spans="1:19" ht="13.5" customHeight="1" x14ac:dyDescent="0.4">
      <c r="A17" s="105"/>
      <c r="B17" s="109"/>
      <c r="C17" s="109"/>
      <c r="D17" s="109"/>
      <c r="E17" s="109"/>
      <c r="F17" s="109"/>
      <c r="G17" s="109"/>
      <c r="H17" s="109"/>
      <c r="I17" s="109"/>
      <c r="J17" s="106"/>
      <c r="K17" s="101"/>
      <c r="L17" s="101"/>
      <c r="M17" s="101"/>
      <c r="N17" s="102"/>
      <c r="O17" s="101"/>
    </row>
    <row r="18" spans="1:19" ht="12.75" customHeight="1" x14ac:dyDescent="0.4">
      <c r="A18" s="90"/>
      <c r="B18" s="468" t="s">
        <v>218</v>
      </c>
      <c r="C18" s="469"/>
      <c r="D18" s="469"/>
      <c r="E18" s="469"/>
      <c r="F18" s="469"/>
      <c r="G18" s="469"/>
      <c r="H18" s="469"/>
      <c r="I18" s="469"/>
      <c r="J18" s="129"/>
      <c r="K18" s="129"/>
      <c r="L18" s="101"/>
      <c r="M18" s="101"/>
      <c r="N18" s="102"/>
      <c r="O18" s="101"/>
    </row>
    <row r="19" spans="1:19" ht="12.6" x14ac:dyDescent="0.4">
      <c r="A19" s="90"/>
      <c r="B19" s="469"/>
      <c r="C19" s="469"/>
      <c r="D19" s="469"/>
      <c r="E19" s="469"/>
      <c r="F19" s="469"/>
      <c r="G19" s="469"/>
      <c r="H19" s="469"/>
      <c r="I19" s="469"/>
      <c r="J19" s="129"/>
      <c r="K19" s="129"/>
      <c r="L19" s="101"/>
      <c r="M19" s="101"/>
      <c r="N19" s="102"/>
      <c r="O19" s="101"/>
    </row>
    <row r="20" spans="1:19" ht="12.6" x14ac:dyDescent="0.4">
      <c r="A20" s="90"/>
      <c r="B20" s="469"/>
      <c r="C20" s="469"/>
      <c r="D20" s="469"/>
      <c r="E20" s="469"/>
      <c r="F20" s="469"/>
      <c r="G20" s="469"/>
      <c r="H20" s="469"/>
      <c r="I20" s="469"/>
      <c r="J20" s="129"/>
      <c r="K20" s="129"/>
      <c r="L20" s="101"/>
      <c r="M20" s="101"/>
      <c r="N20" s="102"/>
      <c r="O20" s="101"/>
    </row>
    <row r="21" spans="1:19" ht="12.6" x14ac:dyDescent="0.4">
      <c r="A21" s="90"/>
      <c r="B21" s="469"/>
      <c r="C21" s="469"/>
      <c r="D21" s="469"/>
      <c r="E21" s="469"/>
      <c r="F21" s="469"/>
      <c r="G21" s="469"/>
      <c r="H21" s="469"/>
      <c r="I21" s="469"/>
      <c r="J21" s="129"/>
      <c r="K21" s="129"/>
      <c r="L21" s="101"/>
      <c r="M21" s="101"/>
      <c r="N21" s="102"/>
      <c r="O21" s="101"/>
    </row>
    <row r="22" spans="1:19" ht="12.6" x14ac:dyDescent="0.4">
      <c r="A22" s="90"/>
      <c r="B22" s="469"/>
      <c r="C22" s="469"/>
      <c r="D22" s="469"/>
      <c r="E22" s="469"/>
      <c r="F22" s="469"/>
      <c r="G22" s="469"/>
      <c r="H22" s="469"/>
      <c r="I22" s="469"/>
      <c r="J22" s="129"/>
      <c r="K22" s="129"/>
      <c r="L22" s="101"/>
      <c r="M22" s="101"/>
      <c r="N22" s="102"/>
      <c r="O22" s="101"/>
    </row>
    <row r="23" spans="1:19" ht="12.75" customHeight="1" x14ac:dyDescent="0.4">
      <c r="A23" s="105"/>
      <c r="J23" s="104"/>
      <c r="K23" s="101"/>
      <c r="L23" s="101"/>
      <c r="M23" s="101"/>
      <c r="N23" s="102"/>
      <c r="O23" s="101"/>
    </row>
    <row r="24" spans="1:19" ht="15" customHeight="1" x14ac:dyDescent="0.4">
      <c r="A24" s="67" t="s">
        <v>60</v>
      </c>
      <c r="B24" s="357" t="s">
        <v>98</v>
      </c>
      <c r="C24" s="357"/>
      <c r="D24" s="8"/>
      <c r="E24" s="8"/>
      <c r="F24" s="8"/>
      <c r="G24" s="8"/>
      <c r="H24" s="8"/>
      <c r="I24" s="8"/>
      <c r="J24" s="8"/>
    </row>
    <row r="25" spans="1:19" ht="15" customHeight="1" thickBot="1" x14ac:dyDescent="0.45">
      <c r="A25" s="63" t="s">
        <v>133</v>
      </c>
      <c r="B25" s="117"/>
      <c r="C25" s="117"/>
      <c r="D25" s="8"/>
      <c r="E25" s="8"/>
      <c r="F25" s="8"/>
      <c r="G25" s="8"/>
      <c r="H25" s="8"/>
      <c r="I25" s="8"/>
      <c r="J25" s="8"/>
    </row>
    <row r="26" spans="1:19" ht="27" customHeight="1" thickBot="1" x14ac:dyDescent="0.45">
      <c r="A26" s="67" t="s">
        <v>4</v>
      </c>
      <c r="B26" s="283" t="s">
        <v>99</v>
      </c>
      <c r="C26" s="283"/>
      <c r="D26" s="283"/>
      <c r="E26" s="470"/>
      <c r="F26" s="336"/>
      <c r="G26" s="337"/>
      <c r="H26" s="338"/>
      <c r="I26" s="4"/>
      <c r="J26" s="4"/>
    </row>
    <row r="27" spans="1:19" ht="15" customHeight="1" thickBot="1" x14ac:dyDescent="0.45">
      <c r="A27" s="63" t="s">
        <v>133</v>
      </c>
      <c r="B27" s="116"/>
      <c r="C27" s="116"/>
      <c r="D27" s="5"/>
      <c r="E27" s="5"/>
      <c r="F27" s="5"/>
      <c r="G27" s="5"/>
      <c r="H27" s="5"/>
      <c r="I27" s="4"/>
      <c r="J27" s="4"/>
    </row>
    <row r="28" spans="1:19" ht="15" customHeight="1" thickBot="1" x14ac:dyDescent="0.45">
      <c r="A28" s="69"/>
      <c r="B28" s="119" t="s">
        <v>17</v>
      </c>
      <c r="C28" s="116"/>
      <c r="D28" s="5"/>
      <c r="E28" s="443" t="s">
        <v>50</v>
      </c>
      <c r="F28" s="444"/>
      <c r="G28" s="17" t="s">
        <v>51</v>
      </c>
      <c r="H28" s="18" t="s">
        <v>52</v>
      </c>
      <c r="I28" s="118" t="s">
        <v>53</v>
      </c>
      <c r="J28" s="4"/>
    </row>
    <row r="29" spans="1:19" ht="15" customHeight="1" thickBot="1" x14ac:dyDescent="0.45">
      <c r="A29" s="67"/>
      <c r="B29" s="119"/>
      <c r="C29" s="116"/>
      <c r="D29" s="5"/>
      <c r="E29" s="336"/>
      <c r="F29" s="338"/>
      <c r="G29" s="135"/>
      <c r="H29" s="136"/>
      <c r="I29" s="137"/>
      <c r="J29" s="4"/>
    </row>
    <row r="30" spans="1:19" ht="15" customHeight="1" thickBot="1" x14ac:dyDescent="0.45">
      <c r="A30" s="67"/>
      <c r="B30" s="116"/>
      <c r="C30" s="116"/>
      <c r="D30" s="5"/>
      <c r="E30" s="5"/>
      <c r="F30" s="5"/>
      <c r="G30" s="5"/>
      <c r="H30" s="5"/>
      <c r="I30" s="4"/>
      <c r="J30" s="4"/>
    </row>
    <row r="31" spans="1:19" ht="15" customHeight="1" thickBot="1" x14ac:dyDescent="0.45">
      <c r="A31" s="67"/>
      <c r="B31" s="283" t="s">
        <v>71</v>
      </c>
      <c r="C31" s="283"/>
      <c r="D31" s="470"/>
      <c r="E31" s="474"/>
      <c r="F31" s="475"/>
      <c r="G31" s="5"/>
      <c r="H31" s="5"/>
      <c r="I31" s="4"/>
      <c r="J31" s="4"/>
      <c r="S31" s="4"/>
    </row>
    <row r="32" spans="1:19" ht="15" customHeight="1" x14ac:dyDescent="0.4">
      <c r="A32" s="67"/>
      <c r="B32" s="283" t="s">
        <v>41</v>
      </c>
      <c r="C32" s="283"/>
      <c r="D32" s="283"/>
      <c r="E32" s="283"/>
      <c r="F32" s="283"/>
      <c r="G32" s="283"/>
      <c r="H32" s="283"/>
      <c r="I32" s="283"/>
      <c r="J32" s="283"/>
    </row>
    <row r="33" spans="1:19" ht="15" customHeight="1" thickBot="1" x14ac:dyDescent="0.45">
      <c r="A33" s="67"/>
      <c r="B33" s="116"/>
      <c r="C33" s="116"/>
      <c r="D33" s="116"/>
      <c r="E33" s="116"/>
      <c r="F33" s="116"/>
      <c r="G33" s="116"/>
      <c r="H33" s="116"/>
      <c r="I33" s="116"/>
      <c r="J33" s="116"/>
    </row>
    <row r="34" spans="1:19" ht="15" customHeight="1" x14ac:dyDescent="0.4">
      <c r="A34" s="67"/>
      <c r="B34" s="283" t="s">
        <v>2</v>
      </c>
      <c r="C34" s="283"/>
      <c r="D34" s="60" t="s">
        <v>62</v>
      </c>
      <c r="E34" s="440"/>
      <c r="F34" s="441"/>
      <c r="G34" s="442"/>
      <c r="H34" s="5"/>
      <c r="I34" s="5"/>
      <c r="J34" s="5"/>
    </row>
    <row r="35" spans="1:19" ht="15" customHeight="1" x14ac:dyDescent="0.4">
      <c r="A35" s="67"/>
      <c r="B35" s="283"/>
      <c r="C35" s="283"/>
      <c r="D35" s="60" t="s">
        <v>63</v>
      </c>
      <c r="E35" s="445"/>
      <c r="F35" s="446"/>
      <c r="G35" s="447"/>
      <c r="H35" s="5"/>
      <c r="I35" s="5"/>
      <c r="J35" s="5"/>
    </row>
    <row r="36" spans="1:19" ht="15" customHeight="1" thickBot="1" x14ac:dyDescent="0.45">
      <c r="A36" s="67"/>
      <c r="B36" s="116"/>
      <c r="C36" s="116"/>
      <c r="D36" s="60" t="s">
        <v>64</v>
      </c>
      <c r="E36" s="458"/>
      <c r="F36" s="459"/>
      <c r="G36" s="460"/>
      <c r="H36" s="5"/>
      <c r="I36" s="5"/>
      <c r="J36" s="5"/>
    </row>
    <row r="37" spans="1:19" ht="15" customHeight="1" thickBot="1" x14ac:dyDescent="0.45">
      <c r="A37" s="67"/>
      <c r="B37" s="116"/>
      <c r="C37" s="116"/>
      <c r="D37" s="116"/>
      <c r="E37" s="6"/>
      <c r="F37" s="6"/>
      <c r="G37" s="6"/>
      <c r="H37" s="5"/>
      <c r="I37" s="5"/>
      <c r="J37" s="5"/>
    </row>
    <row r="38" spans="1:19" ht="15" customHeight="1" x14ac:dyDescent="0.4">
      <c r="A38" s="67"/>
      <c r="B38" s="277" t="s">
        <v>16</v>
      </c>
      <c r="C38" s="277"/>
      <c r="D38" s="124"/>
      <c r="E38" s="275"/>
      <c r="F38" s="276"/>
      <c r="G38" s="6"/>
      <c r="H38" s="5"/>
      <c r="I38" s="5"/>
      <c r="J38" s="5"/>
      <c r="S38" s="109" t="s">
        <v>11</v>
      </c>
    </row>
    <row r="39" spans="1:19" ht="15" customHeight="1" thickBot="1" x14ac:dyDescent="0.45">
      <c r="A39" s="67"/>
      <c r="B39" s="277" t="s">
        <v>100</v>
      </c>
      <c r="C39" s="277"/>
      <c r="D39" s="26"/>
      <c r="E39" s="202"/>
      <c r="F39" s="23"/>
      <c r="G39" s="6"/>
      <c r="H39" s="5"/>
      <c r="I39" s="5"/>
      <c r="J39" s="5"/>
      <c r="S39" s="109" t="s">
        <v>12</v>
      </c>
    </row>
    <row r="40" spans="1:19" ht="15" customHeight="1" x14ac:dyDescent="0.4">
      <c r="A40" s="67"/>
      <c r="B40" s="27" t="s">
        <v>101</v>
      </c>
      <c r="C40" s="28"/>
      <c r="D40" s="116"/>
      <c r="E40" s="6"/>
      <c r="F40" s="6"/>
      <c r="G40" s="6"/>
      <c r="H40" s="5"/>
      <c r="I40" s="5"/>
      <c r="J40" s="5"/>
      <c r="S40" s="109" t="s">
        <v>13</v>
      </c>
    </row>
    <row r="41" spans="1:19" ht="15" customHeight="1" x14ac:dyDescent="0.4">
      <c r="A41" s="67"/>
      <c r="B41" s="27"/>
      <c r="C41" s="28"/>
      <c r="D41" s="116"/>
      <c r="E41" s="6"/>
      <c r="F41" s="6"/>
      <c r="G41" s="6"/>
      <c r="H41" s="5"/>
      <c r="I41" s="5"/>
      <c r="J41" s="5"/>
      <c r="S41" s="109" t="s">
        <v>14</v>
      </c>
    </row>
    <row r="42" spans="1:19" ht="15" customHeight="1" x14ac:dyDescent="0.4">
      <c r="A42" s="67" t="s">
        <v>5</v>
      </c>
      <c r="B42" s="291" t="s">
        <v>6</v>
      </c>
      <c r="C42" s="291"/>
      <c r="D42" s="116"/>
      <c r="E42" s="6"/>
      <c r="F42" s="6"/>
      <c r="G42" s="6"/>
      <c r="H42" s="5"/>
      <c r="I42" s="5"/>
      <c r="J42" s="5"/>
      <c r="S42" s="109" t="s">
        <v>15</v>
      </c>
    </row>
    <row r="43" spans="1:19" ht="33" customHeight="1" thickBot="1" x14ac:dyDescent="0.45">
      <c r="A43" s="63" t="s">
        <v>133</v>
      </c>
      <c r="B43" s="283" t="s">
        <v>106</v>
      </c>
      <c r="C43" s="283"/>
      <c r="D43" s="283"/>
      <c r="E43" s="283"/>
      <c r="F43" s="283"/>
      <c r="G43" s="283"/>
      <c r="H43" s="283"/>
      <c r="I43" s="283"/>
      <c r="J43" s="283"/>
    </row>
    <row r="44" spans="1:19" ht="15" customHeight="1" thickBot="1" x14ac:dyDescent="0.45">
      <c r="A44" s="67"/>
      <c r="B44" s="463" t="s">
        <v>8</v>
      </c>
      <c r="C44" s="464"/>
      <c r="D44" s="464"/>
      <c r="E44" s="465"/>
      <c r="F44" s="278" t="s">
        <v>1</v>
      </c>
      <c r="G44" s="279"/>
      <c r="H44" s="29"/>
      <c r="I44" s="30"/>
      <c r="J44" s="116"/>
    </row>
    <row r="45" spans="1:19" ht="15" customHeight="1" x14ac:dyDescent="0.4">
      <c r="A45" s="67"/>
      <c r="B45" s="275"/>
      <c r="C45" s="471"/>
      <c r="D45" s="471"/>
      <c r="E45" s="276"/>
      <c r="F45" s="472"/>
      <c r="G45" s="473"/>
      <c r="H45" s="31"/>
      <c r="I45" s="30"/>
      <c r="J45" s="116"/>
    </row>
    <row r="46" spans="1:19" ht="15" customHeight="1" x14ac:dyDescent="0.4">
      <c r="A46" s="67"/>
      <c r="B46" s="280"/>
      <c r="C46" s="281"/>
      <c r="D46" s="281"/>
      <c r="E46" s="282"/>
      <c r="F46" s="285"/>
      <c r="G46" s="286"/>
      <c r="H46" s="31"/>
      <c r="I46" s="30"/>
      <c r="J46" s="116"/>
    </row>
    <row r="47" spans="1:19" ht="15" customHeight="1" x14ac:dyDescent="0.4">
      <c r="A47" s="67"/>
      <c r="B47" s="280"/>
      <c r="C47" s="281"/>
      <c r="D47" s="281"/>
      <c r="E47" s="282"/>
      <c r="F47" s="285"/>
      <c r="G47" s="286"/>
      <c r="H47" s="31"/>
      <c r="I47" s="30"/>
      <c r="J47" s="116"/>
    </row>
    <row r="48" spans="1:19" ht="15" customHeight="1" x14ac:dyDescent="0.4">
      <c r="A48" s="67"/>
      <c r="B48" s="280"/>
      <c r="C48" s="281"/>
      <c r="D48" s="281"/>
      <c r="E48" s="282"/>
      <c r="F48" s="285"/>
      <c r="G48" s="286"/>
      <c r="H48" s="31"/>
      <c r="I48" s="30"/>
      <c r="J48" s="116"/>
    </row>
    <row r="49" spans="1:10" ht="15" customHeight="1" x14ac:dyDescent="0.4">
      <c r="A49" s="67"/>
      <c r="B49" s="280"/>
      <c r="C49" s="281"/>
      <c r="D49" s="281"/>
      <c r="E49" s="282"/>
      <c r="F49" s="285"/>
      <c r="G49" s="286"/>
      <c r="H49" s="31"/>
      <c r="I49" s="30"/>
      <c r="J49" s="116"/>
    </row>
    <row r="50" spans="1:10" ht="15" customHeight="1" thickBot="1" x14ac:dyDescent="0.45">
      <c r="A50" s="67"/>
      <c r="B50" s="370"/>
      <c r="C50" s="371"/>
      <c r="D50" s="371"/>
      <c r="E50" s="372"/>
      <c r="F50" s="461"/>
      <c r="G50" s="462"/>
      <c r="H50" s="31"/>
      <c r="I50" s="30"/>
      <c r="J50" s="116"/>
    </row>
    <row r="51" spans="1:10" ht="15" customHeight="1" x14ac:dyDescent="0.4">
      <c r="A51" s="67"/>
      <c r="B51" s="158"/>
      <c r="C51" s="158"/>
      <c r="D51" s="158"/>
      <c r="E51" s="158"/>
      <c r="F51" s="159"/>
      <c r="G51" s="159"/>
      <c r="H51" s="36"/>
      <c r="I51" s="36"/>
      <c r="J51" s="116"/>
    </row>
    <row r="52" spans="1:10" ht="15" customHeight="1" x14ac:dyDescent="0.4">
      <c r="A52" s="67"/>
      <c r="B52" s="158"/>
      <c r="C52" s="158"/>
      <c r="D52" s="158"/>
      <c r="E52" s="158"/>
      <c r="F52" s="159"/>
      <c r="G52" s="159"/>
      <c r="H52" s="36"/>
      <c r="I52" s="36"/>
      <c r="J52" s="116"/>
    </row>
    <row r="53" spans="1:10" ht="15" customHeight="1" x14ac:dyDescent="0.4">
      <c r="A53" s="76" t="s">
        <v>160</v>
      </c>
      <c r="B53" s="339" t="s">
        <v>161</v>
      </c>
      <c r="C53" s="339"/>
      <c r="D53" s="339"/>
      <c r="E53" s="339"/>
      <c r="F53" s="339"/>
      <c r="G53" s="339"/>
      <c r="H53" s="36"/>
      <c r="I53" s="36"/>
      <c r="J53" s="116"/>
    </row>
    <row r="54" spans="1:10" ht="15" customHeight="1" thickBot="1" x14ac:dyDescent="0.45">
      <c r="A54" s="89" t="s">
        <v>110</v>
      </c>
      <c r="B54" s="160" t="s">
        <v>162</v>
      </c>
      <c r="C54" s="161"/>
      <c r="D54" s="161"/>
      <c r="E54" s="161"/>
      <c r="F54" s="161"/>
      <c r="G54" s="161"/>
      <c r="H54" s="36"/>
      <c r="I54" s="36"/>
      <c r="J54" s="116"/>
    </row>
    <row r="55" spans="1:10" ht="15" customHeight="1" thickBot="1" x14ac:dyDescent="0.45">
      <c r="A55" s="76"/>
      <c r="B55" s="340"/>
      <c r="C55" s="341"/>
      <c r="D55" s="341"/>
      <c r="E55" s="341"/>
      <c r="F55" s="341"/>
      <c r="G55" s="342"/>
      <c r="H55" s="36"/>
      <c r="I55" s="36"/>
      <c r="J55" s="116"/>
    </row>
    <row r="56" spans="1:10" ht="15" customHeight="1" x14ac:dyDescent="0.4">
      <c r="A56" s="76"/>
      <c r="B56" s="130" t="s">
        <v>163</v>
      </c>
      <c r="C56" s="162"/>
      <c r="D56" s="162"/>
      <c r="E56" s="162"/>
      <c r="F56" s="162"/>
      <c r="G56" s="162"/>
      <c r="H56" s="36"/>
      <c r="I56" s="36"/>
      <c r="J56" s="116"/>
    </row>
    <row r="57" spans="1:10" ht="15" customHeight="1" x14ac:dyDescent="0.4">
      <c r="A57" s="71"/>
      <c r="B57" s="35"/>
      <c r="C57" s="35"/>
      <c r="D57" s="35"/>
      <c r="E57" s="35"/>
      <c r="F57" s="35"/>
      <c r="G57" s="35"/>
      <c r="H57" s="35"/>
      <c r="I57" s="4"/>
      <c r="J57" s="4"/>
    </row>
    <row r="58" spans="1:10" ht="15" customHeight="1" x14ac:dyDescent="0.4">
      <c r="A58" s="67" t="s">
        <v>61</v>
      </c>
      <c r="B58" s="487" t="s">
        <v>3</v>
      </c>
      <c r="C58" s="487"/>
      <c r="D58" s="487"/>
      <c r="E58" s="487"/>
      <c r="F58" s="487"/>
      <c r="G58" s="487"/>
      <c r="H58" s="487"/>
      <c r="I58" s="487"/>
      <c r="J58" s="5"/>
    </row>
    <row r="59" spans="1:10" ht="15" customHeight="1" x14ac:dyDescent="0.4">
      <c r="A59" s="74" t="s">
        <v>133</v>
      </c>
      <c r="B59" s="34"/>
      <c r="C59" s="32"/>
      <c r="D59" s="123"/>
      <c r="E59" s="123"/>
      <c r="F59" s="124"/>
      <c r="G59" s="124"/>
      <c r="H59" s="5"/>
      <c r="I59" s="5"/>
      <c r="J59" s="5"/>
    </row>
    <row r="60" spans="1:10" ht="88.5" customHeight="1" x14ac:dyDescent="0.4">
      <c r="A60" s="67"/>
      <c r="B60" s="486" t="s">
        <v>113</v>
      </c>
      <c r="C60" s="486"/>
      <c r="D60" s="486"/>
      <c r="E60" s="486"/>
      <c r="F60" s="486"/>
      <c r="G60" s="486"/>
      <c r="H60" s="486"/>
      <c r="I60" s="486"/>
      <c r="J60" s="486"/>
    </row>
    <row r="61" spans="1:10" ht="27" customHeight="1" x14ac:dyDescent="0.4">
      <c r="A61" s="67"/>
      <c r="B61" s="457" t="s">
        <v>112</v>
      </c>
      <c r="C61" s="457"/>
      <c r="D61" s="457"/>
      <c r="E61" s="457"/>
      <c r="F61" s="457"/>
      <c r="G61" s="457"/>
      <c r="H61" s="457"/>
      <c r="I61" s="5"/>
      <c r="J61" s="5"/>
    </row>
    <row r="62" spans="1:10" ht="15" customHeight="1" x14ac:dyDescent="0.4">
      <c r="A62" s="67"/>
      <c r="B62" s="113"/>
      <c r="C62" s="113"/>
      <c r="D62" s="113"/>
      <c r="E62" s="113"/>
      <c r="F62" s="113"/>
      <c r="G62" s="113"/>
      <c r="H62" s="113"/>
      <c r="I62" s="113"/>
      <c r="J62" s="113"/>
    </row>
    <row r="63" spans="1:10" ht="39.6" customHeight="1" x14ac:dyDescent="0.4">
      <c r="A63" s="69" t="s">
        <v>49</v>
      </c>
      <c r="B63" s="284" t="s">
        <v>287</v>
      </c>
      <c r="C63" s="290"/>
      <c r="D63" s="290"/>
      <c r="E63" s="290"/>
      <c r="F63" s="290"/>
      <c r="G63" s="290"/>
      <c r="H63" s="290"/>
      <c r="I63" s="290"/>
      <c r="J63" s="290"/>
    </row>
    <row r="64" spans="1:10" ht="15" customHeight="1" thickBot="1" x14ac:dyDescent="0.45">
      <c r="A64" s="72" t="s">
        <v>109</v>
      </c>
      <c r="B64" s="36"/>
      <c r="C64" s="5"/>
      <c r="D64" s="5"/>
      <c r="E64" s="4"/>
      <c r="F64" s="4"/>
      <c r="G64" s="4"/>
      <c r="H64" s="4"/>
      <c r="I64" s="4"/>
      <c r="J64" s="4"/>
    </row>
    <row r="65" spans="1:11" ht="49.5" thickBot="1" x14ac:dyDescent="0.45">
      <c r="A65" s="69"/>
      <c r="B65" s="269" t="s">
        <v>166</v>
      </c>
      <c r="C65" s="270"/>
      <c r="D65" s="270"/>
      <c r="E65" s="271"/>
      <c r="F65" s="21" t="s">
        <v>225</v>
      </c>
      <c r="G65" s="21" t="s">
        <v>226</v>
      </c>
      <c r="H65" s="4"/>
      <c r="I65" s="4"/>
      <c r="J65" s="4"/>
    </row>
    <row r="66" spans="1:11" ht="13.5" customHeight="1" x14ac:dyDescent="0.4">
      <c r="A66" s="69"/>
      <c r="B66" s="272" t="s">
        <v>42</v>
      </c>
      <c r="C66" s="273"/>
      <c r="D66" s="273"/>
      <c r="E66" s="274"/>
      <c r="F66" s="213"/>
      <c r="G66" s="214"/>
      <c r="H66" s="287" t="str">
        <f>IF(ISERROR(C_Ab_bis_10MWh/C_ZP_bis_10MWh&gt;10000),"",IF(C_Ab_bis_10MWh/C_ZP_bis_10MWh&gt;10000,"Die Menge geteilt durch die Anzahl der ZP entspricht nicht der Kategorie 10MWh/ und weniger",""))</f>
        <v/>
      </c>
      <c r="I66" s="288"/>
      <c r="J66" s="288"/>
      <c r="K66" s="288"/>
    </row>
    <row r="67" spans="1:11" s="138" customFormat="1" ht="15" customHeight="1" x14ac:dyDescent="0.4">
      <c r="A67" s="69"/>
      <c r="B67" s="476" t="s">
        <v>251</v>
      </c>
      <c r="C67" s="477"/>
      <c r="D67" s="477"/>
      <c r="E67" s="478"/>
      <c r="F67" s="213"/>
      <c r="G67" s="214"/>
      <c r="H67" s="287" t="str">
        <f>IF(OR(ISERROR(C_Ab_10MWh_bis_2GWh/C_ZP_10MWh_bis_2GWh&gt;2000000),ISERROR(C_Ab_10MWh_bis_2GWh/C_ZP_10MWh_bis_2GWh&lt;=10000)),"",IF(OR(C_Ab_10MWh_bis_2GWh/C_ZP_10MWh_bis_2GWh&gt;2000000,C_Ab_10MWh_bis_2GWh/C_ZP_10MWh_bis_2GWh&lt;=10000),"Die Menge geteilt durch die Anzahl entspricht nicht der Kategorie mehr als 10MWh-2 GWh/Jahr",""))</f>
        <v/>
      </c>
      <c r="I67" s="288"/>
      <c r="J67" s="288"/>
      <c r="K67" s="288"/>
    </row>
    <row r="68" spans="1:11" s="138" customFormat="1" ht="15" customHeight="1" thickBot="1" x14ac:dyDescent="0.45">
      <c r="A68" s="69"/>
      <c r="B68" s="149" t="s">
        <v>252</v>
      </c>
      <c r="C68" s="150"/>
      <c r="D68" s="150"/>
      <c r="E68" s="151"/>
      <c r="F68" s="213"/>
      <c r="G68" s="214"/>
      <c r="H68" s="287" t="str">
        <f>IF(ISERROR(C_Ab_ab_2GWh/C_ZP_ab_2GWh&lt;=2000000),"",IF(C_Ab_ab_2GWh/C_ZP_ab_2GWh&lt;=2000000,"Die Menge geteilt durch die Anzahl der ZP entspricht nicht der Kategorie mehr als 2 GWh/Jahr",""))</f>
        <v/>
      </c>
      <c r="I68" s="288"/>
      <c r="J68" s="288"/>
      <c r="K68" s="288"/>
    </row>
    <row r="69" spans="1:11" ht="15" customHeight="1" thickBot="1" x14ac:dyDescent="0.45">
      <c r="A69" s="69"/>
      <c r="B69" s="269" t="s">
        <v>70</v>
      </c>
      <c r="C69" s="270"/>
      <c r="D69" s="270"/>
      <c r="E69" s="271"/>
      <c r="F69" s="215"/>
      <c r="G69" s="216"/>
      <c r="H69" s="287" t="str">
        <f>IF(C_Abgabe_Gesamt="","",IF(SUM(F66:F68)&lt;&gt;C_Abgabe_Gesamt,"Die Gesamtsumme der Entnahmekategorien entspricht nicht dem angegebenen Gesamtwert",""))</f>
        <v/>
      </c>
      <c r="I69" s="288"/>
      <c r="J69" s="288"/>
      <c r="K69" s="288"/>
    </row>
    <row r="70" spans="1:11" ht="24.75" customHeight="1" x14ac:dyDescent="0.4">
      <c r="A70" s="69"/>
      <c r="B70" s="485" t="s">
        <v>288</v>
      </c>
      <c r="C70" s="485"/>
      <c r="D70" s="485"/>
      <c r="E70" s="485"/>
      <c r="F70" s="485"/>
      <c r="G70" s="485"/>
      <c r="H70" s="289" t="str">
        <f>IF(C_ZP_Gesamt="","",IF(SUM(G66:G68)&lt;&gt;C_ZP_Gesamt,"Die Summe der  Einzelkategorien (Anzahl) entspricht nicht dem angegebenen Gesamtwert.",""))</f>
        <v/>
      </c>
      <c r="I70" s="289"/>
      <c r="J70" s="289"/>
      <c r="K70" s="289"/>
    </row>
    <row r="71" spans="1:11" ht="15" customHeight="1" x14ac:dyDescent="0.4">
      <c r="A71" s="67"/>
      <c r="B71" s="113"/>
      <c r="C71" s="113"/>
      <c r="D71" s="113"/>
      <c r="E71" s="113"/>
      <c r="F71" s="113"/>
      <c r="G71" s="113"/>
      <c r="H71" s="113"/>
      <c r="I71" s="113"/>
      <c r="J71" s="113"/>
    </row>
    <row r="72" spans="1:11" ht="40.5" customHeight="1" x14ac:dyDescent="0.4">
      <c r="A72" s="67" t="s">
        <v>178</v>
      </c>
      <c r="B72" s="284" t="s">
        <v>289</v>
      </c>
      <c r="C72" s="284"/>
      <c r="D72" s="284"/>
      <c r="E72" s="284"/>
      <c r="F72" s="284"/>
      <c r="G72" s="284"/>
      <c r="H72" s="284"/>
      <c r="I72" s="284"/>
      <c r="J72" s="284"/>
    </row>
    <row r="73" spans="1:11" ht="15" customHeight="1" thickBot="1" x14ac:dyDescent="0.45">
      <c r="A73" s="74"/>
      <c r="B73" s="113"/>
      <c r="C73" s="113"/>
      <c r="D73" s="113"/>
      <c r="E73" s="113"/>
      <c r="F73" s="113"/>
      <c r="G73" s="113"/>
      <c r="H73" s="113"/>
      <c r="I73" s="113"/>
      <c r="J73" s="5"/>
    </row>
    <row r="74" spans="1:11" ht="13.5" hidden="1" customHeight="1" thickBot="1" x14ac:dyDescent="0.45">
      <c r="A74" s="67"/>
      <c r="B74" s="113"/>
      <c r="C74" s="113"/>
      <c r="D74" s="113"/>
      <c r="E74" s="113"/>
      <c r="F74" s="113"/>
      <c r="G74" s="113"/>
      <c r="H74" s="113"/>
      <c r="I74" s="113"/>
      <c r="J74" s="5"/>
    </row>
    <row r="75" spans="1:11" ht="26.25" customHeight="1" thickBot="1" x14ac:dyDescent="0.45">
      <c r="A75" s="70"/>
      <c r="B75" s="5"/>
      <c r="C75" s="5"/>
      <c r="D75" s="5"/>
      <c r="E75" s="5"/>
      <c r="F75" s="18" t="s">
        <v>10</v>
      </c>
      <c r="G75" s="17" t="s">
        <v>9</v>
      </c>
      <c r="H75" s="269" t="s">
        <v>253</v>
      </c>
      <c r="I75" s="270"/>
      <c r="J75" s="270"/>
      <c r="K75" s="271"/>
    </row>
    <row r="76" spans="1:11" ht="54" customHeight="1" thickBot="1" x14ac:dyDescent="0.45">
      <c r="A76" s="66"/>
      <c r="B76" s="269" t="s">
        <v>28</v>
      </c>
      <c r="C76" s="310"/>
      <c r="D76" s="310"/>
      <c r="E76" s="311"/>
      <c r="F76" s="16" t="s">
        <v>257</v>
      </c>
      <c r="G76" s="16" t="s">
        <v>34</v>
      </c>
      <c r="H76" s="152" t="s">
        <v>268</v>
      </c>
      <c r="I76" s="152" t="s">
        <v>269</v>
      </c>
      <c r="J76" s="152" t="s">
        <v>270</v>
      </c>
      <c r="K76" s="152" t="s">
        <v>271</v>
      </c>
    </row>
    <row r="77" spans="1:11" ht="27" customHeight="1" x14ac:dyDescent="0.4">
      <c r="A77" s="69"/>
      <c r="B77" s="423" t="s">
        <v>76</v>
      </c>
      <c r="C77" s="424"/>
      <c r="D77" s="424"/>
      <c r="E77" s="428"/>
      <c r="F77" s="181"/>
      <c r="G77" s="181"/>
      <c r="H77" s="180"/>
      <c r="I77" s="181"/>
      <c r="J77" s="250"/>
      <c r="K77" s="181"/>
    </row>
    <row r="78" spans="1:11" ht="27" customHeight="1" x14ac:dyDescent="0.4">
      <c r="A78" s="69"/>
      <c r="B78" s="329" t="s">
        <v>77</v>
      </c>
      <c r="C78" s="330"/>
      <c r="D78" s="330"/>
      <c r="E78" s="452"/>
      <c r="F78" s="183"/>
      <c r="G78" s="183"/>
      <c r="H78" s="182"/>
      <c r="I78" s="183"/>
      <c r="J78" s="251"/>
      <c r="K78" s="183"/>
    </row>
    <row r="79" spans="1:11" ht="37.5" customHeight="1" thickBot="1" x14ac:dyDescent="0.45">
      <c r="A79" s="69"/>
      <c r="B79" s="329" t="s">
        <v>78</v>
      </c>
      <c r="C79" s="330"/>
      <c r="D79" s="330"/>
      <c r="E79" s="452"/>
      <c r="F79" s="183"/>
      <c r="G79" s="183"/>
      <c r="H79" s="184"/>
      <c r="I79" s="185"/>
      <c r="J79" s="252"/>
      <c r="K79" s="185"/>
    </row>
    <row r="80" spans="1:11" ht="15" customHeight="1" thickBot="1" x14ac:dyDescent="0.45">
      <c r="A80" s="69"/>
      <c r="B80" s="269" t="s">
        <v>30</v>
      </c>
      <c r="C80" s="270"/>
      <c r="D80" s="270"/>
      <c r="E80" s="271"/>
      <c r="F80" s="216"/>
      <c r="G80" s="216"/>
      <c r="H80" s="216"/>
      <c r="I80" s="216"/>
      <c r="J80" s="216"/>
      <c r="K80" s="216"/>
    </row>
    <row r="81" spans="1:17" ht="15" customHeight="1" x14ac:dyDescent="0.4">
      <c r="A81" s="69"/>
      <c r="B81" s="495"/>
      <c r="C81" s="485"/>
      <c r="D81" s="485"/>
      <c r="E81" s="485"/>
      <c r="F81" s="488" t="str">
        <f>IF(C_ZP_alle_alle="","",IF(SUM(F77:F79)&lt;&gt;C_ZP_alle_alle,"Die Summe entspricht nicht dem Gesamtwert.",""))</f>
        <v/>
      </c>
      <c r="G81" s="488" t="str">
        <f>IF(C_ZP_HHK_alle="","",IF(SUM(G77:G79)&lt;&gt;C_ZP_HHK_alle,"Die Summe entspricht nicht dem Gesamtwert.",""))</f>
        <v/>
      </c>
      <c r="H81" s="488" t="str">
        <f>IF(C_ZP_Band1_alle="","",IF(SUM(H77:H79)&lt;&gt;C_ZP_Band1_alle,"Die Summe entspricht nicht dem Gesamtwert.",""))</f>
        <v/>
      </c>
      <c r="I81" s="488" t="str">
        <f>IF(C_ZP_Band2_alle="","",IF(SUM(I77:I79)&lt;&gt;C_ZP_Band2_alle,"Die Summe entspricht nicht dem Gesamtwert.",""))</f>
        <v/>
      </c>
      <c r="J81" s="488" t="str">
        <f>IF(C_ZP_Band3_alle="","",IF(SUM(J77:J79)&lt;&gt;C_ZP_Band3_alle,"Die Summe entspricht nicht dem Gesamtwert.",""))</f>
        <v/>
      </c>
      <c r="K81" s="488" t="str">
        <f>IF(C_ZP_Band4_alle="","",IF(SUM(K77:K79)&lt;&gt;C_ZP_Band4_alle,"Die Summe entspricht nicht dem Gesamtwert.",""))</f>
        <v/>
      </c>
    </row>
    <row r="82" spans="1:17" ht="15" customHeight="1" x14ac:dyDescent="0.4">
      <c r="A82" s="69"/>
      <c r="B82" s="496"/>
      <c r="C82" s="496"/>
      <c r="D82" s="496"/>
      <c r="E82" s="496"/>
      <c r="F82" s="489"/>
      <c r="G82" s="489"/>
      <c r="H82" s="489"/>
      <c r="I82" s="489"/>
      <c r="J82" s="489"/>
      <c r="K82" s="489"/>
    </row>
    <row r="83" spans="1:17" ht="45.75" customHeight="1" x14ac:dyDescent="0.4">
      <c r="A83" s="69" t="s">
        <v>214</v>
      </c>
      <c r="B83" s="284" t="s">
        <v>286</v>
      </c>
      <c r="C83" s="284"/>
      <c r="D83" s="284"/>
      <c r="E83" s="284"/>
      <c r="F83" s="284"/>
      <c r="G83" s="284"/>
      <c r="H83" s="284"/>
      <c r="I83" s="284"/>
      <c r="J83" s="284"/>
    </row>
    <row r="84" spans="1:17" ht="15" customHeight="1" thickBot="1" x14ac:dyDescent="0.45">
      <c r="A84" s="75"/>
      <c r="B84" s="113"/>
      <c r="C84" s="113"/>
      <c r="D84" s="113"/>
      <c r="E84" s="113"/>
      <c r="F84" s="127"/>
      <c r="G84" s="37"/>
      <c r="H84" s="113"/>
      <c r="I84" s="4"/>
      <c r="K84" s="110"/>
    </row>
    <row r="85" spans="1:17" ht="29.25" customHeight="1" thickBot="1" x14ac:dyDescent="0.45">
      <c r="A85" s="70"/>
      <c r="B85" s="113"/>
      <c r="C85" s="113"/>
      <c r="D85" s="113"/>
      <c r="E85" s="113"/>
      <c r="F85" s="142" t="s">
        <v>10</v>
      </c>
      <c r="G85" s="18" t="s">
        <v>9</v>
      </c>
      <c r="H85" s="269" t="s">
        <v>253</v>
      </c>
      <c r="I85" s="270"/>
      <c r="J85" s="270"/>
      <c r="K85" s="271"/>
    </row>
    <row r="86" spans="1:17" ht="54" customHeight="1" thickBot="1" x14ac:dyDescent="0.45">
      <c r="A86" s="69"/>
      <c r="B86" s="269" t="s">
        <v>31</v>
      </c>
      <c r="C86" s="310"/>
      <c r="D86" s="310"/>
      <c r="E86" s="310"/>
      <c r="F86" s="16" t="s">
        <v>258</v>
      </c>
      <c r="G86" s="16" t="s">
        <v>96</v>
      </c>
      <c r="H86" s="152" t="s">
        <v>272</v>
      </c>
      <c r="I86" s="152" t="s">
        <v>273</v>
      </c>
      <c r="J86" s="152" t="s">
        <v>274</v>
      </c>
      <c r="K86" s="152" t="s">
        <v>275</v>
      </c>
    </row>
    <row r="87" spans="1:17" ht="27" customHeight="1" x14ac:dyDescent="0.4">
      <c r="A87" s="69"/>
      <c r="B87" s="492" t="s">
        <v>75</v>
      </c>
      <c r="C87" s="493"/>
      <c r="D87" s="493"/>
      <c r="E87" s="494"/>
      <c r="F87" s="181"/>
      <c r="G87" s="181"/>
      <c r="H87" s="181"/>
      <c r="I87" s="181"/>
      <c r="J87" s="181"/>
      <c r="K87" s="181"/>
    </row>
    <row r="88" spans="1:17" ht="27" customHeight="1" x14ac:dyDescent="0.4">
      <c r="A88" s="69"/>
      <c r="B88" s="479" t="s">
        <v>79</v>
      </c>
      <c r="C88" s="480"/>
      <c r="D88" s="480"/>
      <c r="E88" s="481"/>
      <c r="F88" s="183"/>
      <c r="G88" s="183"/>
      <c r="H88" s="183"/>
      <c r="I88" s="183"/>
      <c r="J88" s="183"/>
      <c r="K88" s="183"/>
    </row>
    <row r="89" spans="1:17" ht="27" customHeight="1" thickBot="1" x14ac:dyDescent="0.45">
      <c r="A89" s="69"/>
      <c r="B89" s="479" t="s">
        <v>43</v>
      </c>
      <c r="C89" s="480"/>
      <c r="D89" s="480"/>
      <c r="E89" s="481"/>
      <c r="F89" s="183"/>
      <c r="G89" s="183"/>
      <c r="H89" s="183"/>
      <c r="I89" s="183"/>
      <c r="J89" s="183"/>
      <c r="K89" s="183"/>
      <c r="L89" s="111"/>
      <c r="Q89" s="111"/>
    </row>
    <row r="90" spans="1:17" ht="15" customHeight="1" thickBot="1" x14ac:dyDescent="0.45">
      <c r="A90" s="66"/>
      <c r="B90" s="482" t="s">
        <v>32</v>
      </c>
      <c r="C90" s="483"/>
      <c r="D90" s="483"/>
      <c r="E90" s="484"/>
      <c r="F90" s="216"/>
      <c r="G90" s="216"/>
      <c r="H90" s="216"/>
      <c r="I90" s="216"/>
      <c r="J90" s="216"/>
      <c r="K90" s="216"/>
    </row>
    <row r="91" spans="1:17" ht="15" customHeight="1" x14ac:dyDescent="0.4">
      <c r="A91" s="66"/>
      <c r="B91" s="485" t="s">
        <v>290</v>
      </c>
      <c r="C91" s="485"/>
      <c r="D91" s="485"/>
      <c r="E91" s="485"/>
      <c r="F91" s="490" t="str">
        <f>IF(C_Ab_alle_alle="","",IF(SUM(F87:F89)&lt;&gt;C_Ab_alle_alle,"Die Summe entspricht nicht dem Gesamtwert.",""))</f>
        <v/>
      </c>
      <c r="G91" s="490" t="str">
        <f>IF(C_Ab_HHK_alle="","",IF(SUM(G87:G89)&lt;&gt;C_Ab_HHK_alle,"Die Summe entspricht nicht dem Gesamtwert.",""))</f>
        <v/>
      </c>
      <c r="H91" s="490" t="str">
        <f>IF(C_Ab_Band1_alle="","",IF(SUM(H87:H89)&lt;&gt;C_Ab_Band1_alle,"Die Summe entspricht nicht dem Gesamtwert.",""))</f>
        <v/>
      </c>
      <c r="I91" s="490" t="str">
        <f>IF(C_Ab_Band2_alle="","",IF(SUM(I87:I89)&lt;&gt;C_Ab_Band2_alle,"Die Summe entspricht nicht dem Gesamtwert.",""))</f>
        <v/>
      </c>
      <c r="J91" s="490" t="str">
        <f>IF(C_Ab_Band3_alle="","",IF(SUM(J87:J89)&lt;&gt;C_Ab_Band3_alle,"Die Summe entspricht nicht dem Gesamtwert.",""))</f>
        <v/>
      </c>
      <c r="K91" s="490" t="str">
        <f>IF(C_Ab_Band4_alle="","",IF(SUM(K87:K89)&lt;&gt;C_Ab_Band4_alle,"Die Summe entspricht nicht dem Gesamtwert.",""))</f>
        <v/>
      </c>
    </row>
    <row r="92" spans="1:17" ht="15" customHeight="1" x14ac:dyDescent="0.4">
      <c r="A92" s="66"/>
      <c r="B92" s="388"/>
      <c r="C92" s="388"/>
      <c r="D92" s="388"/>
      <c r="E92" s="388"/>
      <c r="F92" s="491"/>
      <c r="G92" s="491"/>
      <c r="H92" s="491"/>
      <c r="I92" s="491"/>
      <c r="J92" s="491"/>
      <c r="K92" s="491"/>
    </row>
    <row r="93" spans="1:17" s="115" customFormat="1" ht="39" customHeight="1" thickBot="1" x14ac:dyDescent="0.45">
      <c r="A93" s="76" t="s">
        <v>179</v>
      </c>
      <c r="B93" s="501" t="s">
        <v>227</v>
      </c>
      <c r="C93" s="501"/>
      <c r="D93" s="501"/>
      <c r="E93" s="501"/>
      <c r="F93" s="501"/>
      <c r="G93" s="501"/>
      <c r="H93" s="501"/>
      <c r="I93" s="501"/>
      <c r="J93" s="501"/>
    </row>
    <row r="94" spans="1:17" ht="13.5" hidden="1" customHeight="1" thickBot="1" x14ac:dyDescent="0.45">
      <c r="A94" s="76"/>
      <c r="B94" s="114"/>
      <c r="C94" s="107"/>
      <c r="D94" s="107"/>
      <c r="E94" s="107"/>
      <c r="F94" s="179"/>
      <c r="G94" s="107"/>
      <c r="H94" s="107"/>
      <c r="I94" s="107"/>
      <c r="J94" s="87"/>
      <c r="K94" s="110"/>
    </row>
    <row r="95" spans="1:17" ht="15" customHeight="1" thickBot="1" x14ac:dyDescent="0.45">
      <c r="A95" s="77"/>
      <c r="B95" s="87"/>
      <c r="C95" s="87"/>
      <c r="D95" s="87"/>
      <c r="E95" s="87"/>
      <c r="F95" s="293" t="s">
        <v>141</v>
      </c>
      <c r="G95" s="294"/>
      <c r="H95" s="294"/>
      <c r="I95" s="295"/>
      <c r="J95" s="38"/>
      <c r="K95" s="110"/>
    </row>
    <row r="96" spans="1:17" ht="40.5" customHeight="1" thickBot="1" x14ac:dyDescent="0.45">
      <c r="A96" s="78"/>
      <c r="B96" s="456" t="s">
        <v>28</v>
      </c>
      <c r="C96" s="344"/>
      <c r="D96" s="344"/>
      <c r="E96" s="344"/>
      <c r="F96" s="164" t="s">
        <v>29</v>
      </c>
      <c r="G96" s="20" t="s">
        <v>134</v>
      </c>
      <c r="H96" s="20" t="s">
        <v>135</v>
      </c>
      <c r="I96" s="253" t="s">
        <v>136</v>
      </c>
      <c r="J96" s="87"/>
      <c r="K96" s="110"/>
    </row>
    <row r="97" spans="1:11" ht="27" customHeight="1" x14ac:dyDescent="0.4">
      <c r="A97" s="79"/>
      <c r="B97" s="502" t="s">
        <v>76</v>
      </c>
      <c r="C97" s="503"/>
      <c r="D97" s="503"/>
      <c r="E97" s="504"/>
      <c r="F97" s="217"/>
      <c r="G97" s="218"/>
      <c r="H97" s="218"/>
      <c r="I97" s="254"/>
      <c r="J97" s="244" t="str">
        <f>IF(C_ZP_WP_Gesamt="","",IF(SUM(I97:I99)&lt;&gt;I100, "Fehler Summe Wärmepumpen",""))</f>
        <v/>
      </c>
      <c r="K97" s="110"/>
    </row>
    <row r="98" spans="1:11" ht="27" customHeight="1" x14ac:dyDescent="0.4">
      <c r="A98" s="79"/>
      <c r="B98" s="321" t="s">
        <v>77</v>
      </c>
      <c r="C98" s="322"/>
      <c r="D98" s="322"/>
      <c r="E98" s="455"/>
      <c r="F98" s="191"/>
      <c r="G98" s="192"/>
      <c r="H98" s="192"/>
      <c r="I98" s="255"/>
      <c r="J98" s="244" t="str">
        <f>IF(C_ZP_NH_Gesamt="","",IF(SUM(H97:H99)&lt;&gt;H100, "Fehler Summe Nachtspeicher",""))</f>
        <v/>
      </c>
      <c r="K98" s="110"/>
    </row>
    <row r="99" spans="1:11" ht="27" customHeight="1" thickBot="1" x14ac:dyDescent="0.45">
      <c r="A99" s="79"/>
      <c r="B99" s="331" t="s">
        <v>78</v>
      </c>
      <c r="C99" s="332"/>
      <c r="D99" s="332"/>
      <c r="E99" s="333"/>
      <c r="F99" s="193"/>
      <c r="G99" s="194"/>
      <c r="H99" s="194"/>
      <c r="I99" s="256"/>
      <c r="J99" s="244" t="str">
        <f>IF(C_ZP_SLP_Gesamt="","",IF(SUM(G97:G99)&lt;&gt;G100,"Fehler Summe SLP-Kunden",""))</f>
        <v/>
      </c>
      <c r="K99" s="110"/>
    </row>
    <row r="100" spans="1:11" ht="15" customHeight="1" thickBot="1" x14ac:dyDescent="0.45">
      <c r="A100" s="79"/>
      <c r="B100" s="318" t="s">
        <v>30</v>
      </c>
      <c r="C100" s="324"/>
      <c r="D100" s="324"/>
      <c r="E100" s="500"/>
      <c r="F100" s="195"/>
      <c r="G100" s="196"/>
      <c r="H100" s="196"/>
      <c r="I100" s="257"/>
      <c r="J100" s="292" t="str">
        <f>IF(C_ZP_RLM_Gesamt="","",IF(SUM(F97:F99)&lt;&gt;F100, "Fehler Summe RLM-Kunden",""))</f>
        <v/>
      </c>
      <c r="K100" s="110"/>
    </row>
    <row r="101" spans="1:11" ht="13.5" customHeight="1" x14ac:dyDescent="0.4">
      <c r="A101" s="79"/>
      <c r="B101" s="157"/>
      <c r="C101" s="157"/>
      <c r="D101" s="157"/>
      <c r="E101" s="157"/>
      <c r="F101" s="165"/>
      <c r="G101" s="165"/>
      <c r="H101" s="165"/>
      <c r="I101" s="165"/>
      <c r="J101" s="292"/>
      <c r="K101" s="110"/>
    </row>
    <row r="102" spans="1:11" ht="13.5" customHeight="1" x14ac:dyDescent="0.4">
      <c r="A102" s="79" t="s">
        <v>180</v>
      </c>
      <c r="B102" s="326" t="s">
        <v>228</v>
      </c>
      <c r="C102" s="326"/>
      <c r="D102" s="326"/>
      <c r="E102" s="326"/>
      <c r="F102" s="326"/>
      <c r="G102" s="326"/>
      <c r="H102" s="326"/>
      <c r="I102" s="326"/>
      <c r="J102" s="326"/>
      <c r="K102" s="110"/>
    </row>
    <row r="103" spans="1:11" ht="13.5" customHeight="1" x14ac:dyDescent="0.4">
      <c r="A103" s="80" t="s">
        <v>110</v>
      </c>
      <c r="B103" s="326"/>
      <c r="C103" s="326"/>
      <c r="D103" s="326"/>
      <c r="E103" s="326"/>
      <c r="F103" s="326"/>
      <c r="G103" s="326"/>
      <c r="H103" s="326"/>
      <c r="I103" s="326"/>
      <c r="J103" s="326"/>
      <c r="K103" s="110"/>
    </row>
    <row r="104" spans="1:11" ht="13.5" customHeight="1" thickBot="1" x14ac:dyDescent="0.45">
      <c r="A104" s="81"/>
      <c r="B104" s="114"/>
      <c r="C104" s="114"/>
      <c r="D104" s="114"/>
      <c r="E104" s="114"/>
      <c r="F104" s="114"/>
      <c r="G104" s="114"/>
      <c r="H104" s="114"/>
      <c r="I104" s="114"/>
      <c r="J104" s="114"/>
      <c r="K104" s="110"/>
    </row>
    <row r="105" spans="1:11" ht="33.75" customHeight="1" thickBot="1" x14ac:dyDescent="0.45">
      <c r="A105" s="77"/>
      <c r="B105" s="114"/>
      <c r="C105" s="114"/>
      <c r="D105" s="114"/>
      <c r="E105" s="114"/>
      <c r="F105" s="497" t="s">
        <v>121</v>
      </c>
      <c r="G105" s="498"/>
      <c r="H105" s="498"/>
      <c r="I105" s="499"/>
      <c r="J105" s="114"/>
      <c r="K105" s="110"/>
    </row>
    <row r="106" spans="1:11" ht="40.5" customHeight="1" thickBot="1" x14ac:dyDescent="0.45">
      <c r="A106" s="79"/>
      <c r="B106" s="318" t="s">
        <v>122</v>
      </c>
      <c r="C106" s="319"/>
      <c r="D106" s="319"/>
      <c r="E106" s="320"/>
      <c r="F106" s="164" t="s">
        <v>97</v>
      </c>
      <c r="G106" s="20" t="s">
        <v>137</v>
      </c>
      <c r="H106" s="20" t="s">
        <v>138</v>
      </c>
      <c r="I106" s="253" t="s">
        <v>139</v>
      </c>
      <c r="J106" s="38"/>
      <c r="K106" s="110"/>
    </row>
    <row r="107" spans="1:11" ht="27" customHeight="1" x14ac:dyDescent="0.4">
      <c r="A107" s="79"/>
      <c r="B107" s="376" t="s">
        <v>75</v>
      </c>
      <c r="C107" s="377"/>
      <c r="D107" s="377"/>
      <c r="E107" s="378"/>
      <c r="F107" s="189"/>
      <c r="G107" s="190"/>
      <c r="H107" s="190"/>
      <c r="I107" s="258"/>
      <c r="J107" s="244" t="str">
        <f>IF(C_Ab_WP_Gesamt="","",IF(SUM(I107:I109)&lt;&gt;I110,"Fehler Summe Wärmepumpe",""))</f>
        <v/>
      </c>
      <c r="K107" s="110"/>
    </row>
    <row r="108" spans="1:11" ht="27" customHeight="1" x14ac:dyDescent="0.4">
      <c r="A108" s="79"/>
      <c r="B108" s="321" t="s">
        <v>79</v>
      </c>
      <c r="C108" s="322"/>
      <c r="D108" s="322"/>
      <c r="E108" s="323"/>
      <c r="F108" s="191"/>
      <c r="G108" s="192"/>
      <c r="H108" s="192"/>
      <c r="I108" s="255"/>
      <c r="J108" s="244" t="str">
        <f>IF(C_Ab_NH_Gesamt="","",IF(SUM(H107:H109)&lt;&gt;H110, "Fehler Summe Nachtspeicher",""))</f>
        <v/>
      </c>
      <c r="K108" s="110"/>
    </row>
    <row r="109" spans="1:11" ht="27" customHeight="1" thickBot="1" x14ac:dyDescent="0.45">
      <c r="A109" s="79"/>
      <c r="B109" s="331" t="s">
        <v>43</v>
      </c>
      <c r="C109" s="332"/>
      <c r="D109" s="332"/>
      <c r="E109" s="383"/>
      <c r="F109" s="193"/>
      <c r="G109" s="194"/>
      <c r="H109" s="194"/>
      <c r="I109" s="256"/>
      <c r="J109" s="244" t="str">
        <f>IF(C_Ab_SLP_Gesamt="","",IF(SUM(G107:G109)&lt;&gt;G110,"Fehler Summe SLP-Kunden",""))</f>
        <v/>
      </c>
      <c r="K109" s="110"/>
    </row>
    <row r="110" spans="1:11" ht="15" customHeight="1" thickBot="1" x14ac:dyDescent="0.45">
      <c r="A110" s="78"/>
      <c r="B110" s="318" t="s">
        <v>123</v>
      </c>
      <c r="C110" s="324"/>
      <c r="D110" s="324"/>
      <c r="E110" s="325"/>
      <c r="F110" s="195"/>
      <c r="G110" s="196"/>
      <c r="H110" s="196"/>
      <c r="I110" s="257"/>
      <c r="J110" s="292" t="str">
        <f>IF(C_Ab_RLM_Gesamt="","",IF(SUM(F107:F109)&lt;&gt;F110,"Fehler Summe RLM-Kunden",""))</f>
        <v/>
      </c>
      <c r="K110" s="110"/>
    </row>
    <row r="111" spans="1:11" ht="13.5" customHeight="1" x14ac:dyDescent="0.4">
      <c r="A111" s="78"/>
      <c r="B111" s="249"/>
      <c r="C111" s="107"/>
      <c r="D111" s="107"/>
      <c r="E111" s="107"/>
      <c r="F111" s="114"/>
      <c r="G111" s="38"/>
      <c r="H111" s="38"/>
      <c r="I111" s="38"/>
      <c r="J111" s="292"/>
      <c r="K111" s="110"/>
    </row>
    <row r="112" spans="1:11" ht="13.5" customHeight="1" x14ac:dyDescent="0.4">
      <c r="A112" s="79"/>
      <c r="B112" s="40"/>
      <c r="C112" s="40"/>
      <c r="D112" s="87"/>
      <c r="E112" s="87"/>
      <c r="F112" s="87"/>
      <c r="G112" s="41"/>
      <c r="H112" s="38"/>
      <c r="I112" s="38"/>
      <c r="J112" s="38"/>
      <c r="K112" s="110"/>
    </row>
    <row r="113" spans="1:776 1030:1800 2054:2824 3078:3848 4102:4872 5126:5896 6150:6920 7174:7944 8198:8968 9222:9992 10246:11016 11270:12040 12294:13064 13318:14088 14342:15112 15366:16136" s="61" customFormat="1" ht="13.5" customHeight="1" x14ac:dyDescent="0.4">
      <c r="A113" s="90"/>
      <c r="B113" s="12"/>
      <c r="C113" s="111"/>
      <c r="D113" s="111"/>
      <c r="E113" s="111"/>
      <c r="F113" s="156"/>
      <c r="G113" s="5"/>
      <c r="H113" s="5"/>
      <c r="I113" s="5"/>
      <c r="J113" s="5"/>
      <c r="JB113" s="5"/>
      <c r="SX113" s="5"/>
      <c r="ACT113" s="5"/>
      <c r="AMP113" s="5"/>
      <c r="AWL113" s="5"/>
      <c r="BGH113" s="5"/>
      <c r="BQD113" s="5"/>
      <c r="BZZ113" s="5"/>
      <c r="CJV113" s="5"/>
      <c r="CTR113" s="5"/>
      <c r="DDN113" s="5"/>
      <c r="DNJ113" s="5"/>
      <c r="DXF113" s="5"/>
      <c r="EHB113" s="5"/>
      <c r="EQX113" s="5"/>
      <c r="FAT113" s="5"/>
      <c r="FKP113" s="5"/>
      <c r="FUL113" s="5"/>
      <c r="GEH113" s="5"/>
      <c r="GOD113" s="5"/>
      <c r="GXZ113" s="5"/>
      <c r="HHV113" s="5"/>
      <c r="HRR113" s="5"/>
      <c r="IBN113" s="5"/>
      <c r="ILJ113" s="5"/>
      <c r="IVF113" s="5"/>
      <c r="JFB113" s="5"/>
      <c r="JOX113" s="5"/>
      <c r="JYT113" s="5"/>
      <c r="KIP113" s="5"/>
      <c r="KSL113" s="5"/>
      <c r="LCH113" s="5"/>
      <c r="LMD113" s="5"/>
      <c r="LVZ113" s="5"/>
      <c r="MFV113" s="5"/>
      <c r="MPR113" s="5"/>
      <c r="MZN113" s="5"/>
      <c r="NJJ113" s="5"/>
      <c r="NTF113" s="5"/>
      <c r="ODB113" s="5"/>
      <c r="OMX113" s="5"/>
      <c r="OWT113" s="5"/>
      <c r="PGP113" s="5"/>
      <c r="PQL113" s="5"/>
      <c r="QAH113" s="5"/>
      <c r="QKD113" s="5"/>
      <c r="QTZ113" s="5"/>
      <c r="RDV113" s="5"/>
      <c r="RNR113" s="5"/>
      <c r="RXN113" s="5"/>
      <c r="SHJ113" s="5"/>
      <c r="SRF113" s="5"/>
      <c r="TBB113" s="5"/>
      <c r="TKX113" s="5"/>
      <c r="TUT113" s="5"/>
      <c r="UEP113" s="5"/>
      <c r="UOL113" s="5"/>
      <c r="UYH113" s="5"/>
      <c r="VID113" s="5"/>
      <c r="VRZ113" s="5"/>
      <c r="WBV113" s="5"/>
      <c r="WLR113" s="5"/>
      <c r="WVN113" s="5"/>
    </row>
    <row r="114" spans="1:776 1030:1800 2054:2824 3078:3848 4102:4872 5126:5896 6150:6920 7174:7944 8198:8968 9222:9992 10246:11016 11270:12040 12294:13064 13318:14088 14342:15112 15366:16136" s="61" customFormat="1" ht="13.5" customHeight="1" x14ac:dyDescent="0.4">
      <c r="A114" s="67" t="s">
        <v>260</v>
      </c>
      <c r="B114" s="312" t="s">
        <v>229</v>
      </c>
      <c r="C114" s="312"/>
      <c r="D114" s="312"/>
      <c r="E114" s="312"/>
      <c r="F114" s="312"/>
      <c r="G114" s="312"/>
      <c r="H114" s="312"/>
      <c r="I114" s="312"/>
      <c r="J114" s="312"/>
      <c r="K114" s="5"/>
    </row>
    <row r="115" spans="1:776 1030:1800 2054:2824 3078:3848 4102:4872 5126:5896 6150:6920 7174:7944 8198:8968 9222:9992 10246:11016 11270:12040 12294:13064 13318:14088 14342:15112 15366:16136" s="61" customFormat="1" ht="13.5" customHeight="1" thickBot="1" x14ac:dyDescent="0.45">
      <c r="A115" s="63" t="s">
        <v>109</v>
      </c>
      <c r="B115" s="312"/>
      <c r="C115" s="312"/>
      <c r="D115" s="312"/>
      <c r="E115" s="312"/>
      <c r="F115" s="312"/>
      <c r="G115" s="312"/>
      <c r="H115" s="312"/>
      <c r="I115" s="312"/>
      <c r="J115" s="312"/>
      <c r="K115" s="5"/>
    </row>
    <row r="116" spans="1:776 1030:1800 2054:2824 3078:3848 4102:4872 5126:5896 6150:6920 7174:7944 8198:8968 9222:9992 10246:11016 11270:12040 12294:13064 13318:14088 14342:15112 15366:16136" s="61" customFormat="1" ht="13.5" hidden="1" customHeight="1" thickBot="1" x14ac:dyDescent="0.45">
      <c r="A116" s="90"/>
      <c r="B116" s="312"/>
      <c r="C116" s="312"/>
      <c r="D116" s="312"/>
      <c r="E116" s="312"/>
      <c r="F116" s="312"/>
      <c r="G116" s="312"/>
      <c r="H116" s="312"/>
      <c r="I116" s="312"/>
      <c r="J116" s="312"/>
      <c r="K116" s="5"/>
    </row>
    <row r="117" spans="1:776 1030:1800 2054:2824 3078:3848 4102:4872 5126:5896 6150:6920 7174:7944 8198:8968 9222:9992 10246:11016 11270:12040 12294:13064 13318:14088 14342:15112 15366:16136" s="61" customFormat="1" ht="24.9" thickBot="1" x14ac:dyDescent="0.45">
      <c r="A117" s="91"/>
      <c r="B117" s="313"/>
      <c r="C117" s="313"/>
      <c r="D117" s="313"/>
      <c r="E117" s="313"/>
      <c r="F117" s="313"/>
      <c r="G117" s="3" t="s">
        <v>230</v>
      </c>
      <c r="H117" s="3" t="s">
        <v>231</v>
      </c>
      <c r="I117" s="5"/>
      <c r="J117" s="5"/>
      <c r="K117" s="5"/>
    </row>
    <row r="118" spans="1:776 1030:1800 2054:2824 3078:3848 4102:4872 5126:5896 6150:6920 7174:7944 8198:8968 9222:9992 10246:11016 11270:12040 12294:13064 13318:14088 14342:15112 15366:16136" s="61" customFormat="1" ht="27" customHeight="1" x14ac:dyDescent="0.4">
      <c r="A118" s="90"/>
      <c r="B118" s="314" t="s">
        <v>145</v>
      </c>
      <c r="C118" s="315"/>
      <c r="D118" s="315"/>
      <c r="E118" s="315"/>
      <c r="F118" s="315"/>
      <c r="G118" s="181"/>
      <c r="H118" s="181"/>
      <c r="I118" s="5"/>
      <c r="J118" s="5"/>
      <c r="K118" s="5"/>
      <c r="JC118" s="5"/>
      <c r="JD118" s="5"/>
      <c r="SY118" s="5"/>
      <c r="SZ118" s="5"/>
      <c r="ACU118" s="5"/>
      <c r="ACV118" s="5"/>
      <c r="AMQ118" s="5"/>
      <c r="AMR118" s="5"/>
      <c r="AWM118" s="5"/>
      <c r="AWN118" s="5"/>
      <c r="BGI118" s="5"/>
      <c r="BGJ118" s="5"/>
      <c r="BQE118" s="5"/>
      <c r="BQF118" s="5"/>
      <c r="CAA118" s="5"/>
      <c r="CAB118" s="5"/>
      <c r="CJW118" s="5"/>
      <c r="CJX118" s="5"/>
      <c r="CTS118" s="5"/>
      <c r="CTT118" s="5"/>
      <c r="DDO118" s="5"/>
      <c r="DDP118" s="5"/>
      <c r="DNK118" s="5"/>
      <c r="DNL118" s="5"/>
      <c r="DXG118" s="5"/>
      <c r="DXH118" s="5"/>
      <c r="EHC118" s="5"/>
      <c r="EHD118" s="5"/>
      <c r="EQY118" s="5"/>
      <c r="EQZ118" s="5"/>
      <c r="FAU118" s="5"/>
      <c r="FAV118" s="5"/>
      <c r="FKQ118" s="5"/>
      <c r="FKR118" s="5"/>
      <c r="FUM118" s="5"/>
      <c r="FUN118" s="5"/>
      <c r="GEI118" s="5"/>
      <c r="GEJ118" s="5"/>
      <c r="GOE118" s="5"/>
      <c r="GOF118" s="5"/>
      <c r="GYA118" s="5"/>
      <c r="GYB118" s="5"/>
      <c r="HHW118" s="5"/>
      <c r="HHX118" s="5"/>
      <c r="HRS118" s="5"/>
      <c r="HRT118" s="5"/>
      <c r="IBO118" s="5"/>
      <c r="IBP118" s="5"/>
      <c r="ILK118" s="5"/>
      <c r="ILL118" s="5"/>
      <c r="IVG118" s="5"/>
      <c r="IVH118" s="5"/>
      <c r="JFC118" s="5"/>
      <c r="JFD118" s="5"/>
      <c r="JOY118" s="5"/>
      <c r="JOZ118" s="5"/>
      <c r="JYU118" s="5"/>
      <c r="JYV118" s="5"/>
      <c r="KIQ118" s="5"/>
      <c r="KIR118" s="5"/>
      <c r="KSM118" s="5"/>
      <c r="KSN118" s="5"/>
      <c r="LCI118" s="5"/>
      <c r="LCJ118" s="5"/>
      <c r="LME118" s="5"/>
      <c r="LMF118" s="5"/>
      <c r="LWA118" s="5"/>
      <c r="LWB118" s="5"/>
      <c r="MFW118" s="5"/>
      <c r="MFX118" s="5"/>
      <c r="MPS118" s="5"/>
      <c r="MPT118" s="5"/>
      <c r="MZO118" s="5"/>
      <c r="MZP118" s="5"/>
      <c r="NJK118" s="5"/>
      <c r="NJL118" s="5"/>
      <c r="NTG118" s="5"/>
      <c r="NTH118" s="5"/>
      <c r="ODC118" s="5"/>
      <c r="ODD118" s="5"/>
      <c r="OMY118" s="5"/>
      <c r="OMZ118" s="5"/>
      <c r="OWU118" s="5"/>
      <c r="OWV118" s="5"/>
      <c r="PGQ118" s="5"/>
      <c r="PGR118" s="5"/>
      <c r="PQM118" s="5"/>
      <c r="PQN118" s="5"/>
      <c r="QAI118" s="5"/>
      <c r="QAJ118" s="5"/>
      <c r="QKE118" s="5"/>
      <c r="QKF118" s="5"/>
      <c r="QUA118" s="5"/>
      <c r="QUB118" s="5"/>
      <c r="RDW118" s="5"/>
      <c r="RDX118" s="5"/>
      <c r="RNS118" s="5"/>
      <c r="RNT118" s="5"/>
      <c r="RXO118" s="5"/>
      <c r="RXP118" s="5"/>
      <c r="SHK118" s="5"/>
      <c r="SHL118" s="5"/>
      <c r="SRG118" s="5"/>
      <c r="SRH118" s="5"/>
      <c r="TBC118" s="5"/>
      <c r="TBD118" s="5"/>
      <c r="TKY118" s="5"/>
      <c r="TKZ118" s="5"/>
      <c r="TUU118" s="5"/>
      <c r="TUV118" s="5"/>
      <c r="UEQ118" s="5"/>
      <c r="UER118" s="5"/>
      <c r="UOM118" s="5"/>
      <c r="UON118" s="5"/>
      <c r="UYI118" s="5"/>
      <c r="UYJ118" s="5"/>
      <c r="VIE118" s="5"/>
      <c r="VIF118" s="5"/>
      <c r="VSA118" s="5"/>
      <c r="VSB118" s="5"/>
      <c r="WBW118" s="5"/>
      <c r="WBX118" s="5"/>
      <c r="WLS118" s="5"/>
      <c r="WLT118" s="5"/>
      <c r="WVO118" s="5"/>
      <c r="WVP118" s="5"/>
    </row>
    <row r="119" spans="1:776 1030:1800 2054:2824 3078:3848 4102:4872 5126:5896 6150:6920 7174:7944 8198:8968 9222:9992 10246:11016 11270:12040 12294:13064 13318:14088 14342:15112 15366:16136" s="61" customFormat="1" ht="27" customHeight="1" thickBot="1" x14ac:dyDescent="0.45">
      <c r="A119" s="90"/>
      <c r="B119" s="316" t="s">
        <v>146</v>
      </c>
      <c r="C119" s="317"/>
      <c r="D119" s="317"/>
      <c r="E119" s="317"/>
      <c r="F119" s="317"/>
      <c r="G119" s="185"/>
      <c r="H119" s="185"/>
      <c r="I119" s="5"/>
      <c r="J119" s="5"/>
      <c r="JC119" s="5"/>
      <c r="JD119" s="5"/>
      <c r="SY119" s="5"/>
      <c r="SZ119" s="5"/>
      <c r="ACU119" s="5"/>
      <c r="ACV119" s="5"/>
      <c r="AMQ119" s="5"/>
      <c r="AMR119" s="5"/>
      <c r="AWM119" s="5"/>
      <c r="AWN119" s="5"/>
      <c r="BGI119" s="5"/>
      <c r="BGJ119" s="5"/>
      <c r="BQE119" s="5"/>
      <c r="BQF119" s="5"/>
      <c r="CAA119" s="5"/>
      <c r="CAB119" s="5"/>
      <c r="CJW119" s="5"/>
      <c r="CJX119" s="5"/>
      <c r="CTS119" s="5"/>
      <c r="CTT119" s="5"/>
      <c r="DDO119" s="5"/>
      <c r="DDP119" s="5"/>
      <c r="DNK119" s="5"/>
      <c r="DNL119" s="5"/>
      <c r="DXG119" s="5"/>
      <c r="DXH119" s="5"/>
      <c r="EHC119" s="5"/>
      <c r="EHD119" s="5"/>
      <c r="EQY119" s="5"/>
      <c r="EQZ119" s="5"/>
      <c r="FAU119" s="5"/>
      <c r="FAV119" s="5"/>
      <c r="FKQ119" s="5"/>
      <c r="FKR119" s="5"/>
      <c r="FUM119" s="5"/>
      <c r="FUN119" s="5"/>
      <c r="GEI119" s="5"/>
      <c r="GEJ119" s="5"/>
      <c r="GOE119" s="5"/>
      <c r="GOF119" s="5"/>
      <c r="GYA119" s="5"/>
      <c r="GYB119" s="5"/>
      <c r="HHW119" s="5"/>
      <c r="HHX119" s="5"/>
      <c r="HRS119" s="5"/>
      <c r="HRT119" s="5"/>
      <c r="IBO119" s="5"/>
      <c r="IBP119" s="5"/>
      <c r="ILK119" s="5"/>
      <c r="ILL119" s="5"/>
      <c r="IVG119" s="5"/>
      <c r="IVH119" s="5"/>
      <c r="JFC119" s="5"/>
      <c r="JFD119" s="5"/>
      <c r="JOY119" s="5"/>
      <c r="JOZ119" s="5"/>
      <c r="JYU119" s="5"/>
      <c r="JYV119" s="5"/>
      <c r="KIQ119" s="5"/>
      <c r="KIR119" s="5"/>
      <c r="KSM119" s="5"/>
      <c r="KSN119" s="5"/>
      <c r="LCI119" s="5"/>
      <c r="LCJ119" s="5"/>
      <c r="LME119" s="5"/>
      <c r="LMF119" s="5"/>
      <c r="LWA119" s="5"/>
      <c r="LWB119" s="5"/>
      <c r="MFW119" s="5"/>
      <c r="MFX119" s="5"/>
      <c r="MPS119" s="5"/>
      <c r="MPT119" s="5"/>
      <c r="MZO119" s="5"/>
      <c r="MZP119" s="5"/>
      <c r="NJK119" s="5"/>
      <c r="NJL119" s="5"/>
      <c r="NTG119" s="5"/>
      <c r="NTH119" s="5"/>
      <c r="ODC119" s="5"/>
      <c r="ODD119" s="5"/>
      <c r="OMY119" s="5"/>
      <c r="OMZ119" s="5"/>
      <c r="OWU119" s="5"/>
      <c r="OWV119" s="5"/>
      <c r="PGQ119" s="5"/>
      <c r="PGR119" s="5"/>
      <c r="PQM119" s="5"/>
      <c r="PQN119" s="5"/>
      <c r="QAI119" s="5"/>
      <c r="QAJ119" s="5"/>
      <c r="QKE119" s="5"/>
      <c r="QKF119" s="5"/>
      <c r="QUA119" s="5"/>
      <c r="QUB119" s="5"/>
      <c r="RDW119" s="5"/>
      <c r="RDX119" s="5"/>
      <c r="RNS119" s="5"/>
      <c r="RNT119" s="5"/>
      <c r="RXO119" s="5"/>
      <c r="RXP119" s="5"/>
      <c r="SHK119" s="5"/>
      <c r="SHL119" s="5"/>
      <c r="SRG119" s="5"/>
      <c r="SRH119" s="5"/>
      <c r="TBC119" s="5"/>
      <c r="TBD119" s="5"/>
      <c r="TKY119" s="5"/>
      <c r="TKZ119" s="5"/>
      <c r="TUU119" s="5"/>
      <c r="TUV119" s="5"/>
      <c r="UEQ119" s="5"/>
      <c r="UER119" s="5"/>
      <c r="UOM119" s="5"/>
      <c r="UON119" s="5"/>
      <c r="UYI119" s="5"/>
      <c r="UYJ119" s="5"/>
      <c r="VIE119" s="5"/>
      <c r="VIF119" s="5"/>
      <c r="VSA119" s="5"/>
      <c r="VSB119" s="5"/>
      <c r="WBW119" s="5"/>
      <c r="WBX119" s="5"/>
      <c r="WLS119" s="5"/>
      <c r="WLT119" s="5"/>
      <c r="WVO119" s="5"/>
      <c r="WVP119" s="5"/>
    </row>
    <row r="120" spans="1:776 1030:1800 2054:2824 3078:3848 4102:4872 5126:5896 6150:6920 7174:7944 8198:8968 9222:9992 10246:11016 11270:12040 12294:13064 13318:14088 14342:15112 15366:16136" s="61" customFormat="1" ht="13.5" customHeight="1" x14ac:dyDescent="0.4">
      <c r="A120" s="90"/>
      <c r="B120" s="116"/>
      <c r="C120" s="116"/>
      <c r="D120" s="116"/>
      <c r="E120" s="116"/>
      <c r="F120" s="116"/>
      <c r="G120" s="166"/>
      <c r="H120" s="166"/>
      <c r="I120" s="5"/>
      <c r="J120" s="5"/>
      <c r="JC120" s="5"/>
      <c r="JD120" s="5"/>
      <c r="SY120" s="5"/>
      <c r="SZ120" s="5"/>
      <c r="ACU120" s="5"/>
      <c r="ACV120" s="5"/>
      <c r="AMQ120" s="5"/>
      <c r="AMR120" s="5"/>
      <c r="AWM120" s="5"/>
      <c r="AWN120" s="5"/>
      <c r="BGI120" s="5"/>
      <c r="BGJ120" s="5"/>
      <c r="BQE120" s="5"/>
      <c r="BQF120" s="5"/>
      <c r="CAA120" s="5"/>
      <c r="CAB120" s="5"/>
      <c r="CJW120" s="5"/>
      <c r="CJX120" s="5"/>
      <c r="CTS120" s="5"/>
      <c r="CTT120" s="5"/>
      <c r="DDO120" s="5"/>
      <c r="DDP120" s="5"/>
      <c r="DNK120" s="5"/>
      <c r="DNL120" s="5"/>
      <c r="DXG120" s="5"/>
      <c r="DXH120" s="5"/>
      <c r="EHC120" s="5"/>
      <c r="EHD120" s="5"/>
      <c r="EQY120" s="5"/>
      <c r="EQZ120" s="5"/>
      <c r="FAU120" s="5"/>
      <c r="FAV120" s="5"/>
      <c r="FKQ120" s="5"/>
      <c r="FKR120" s="5"/>
      <c r="FUM120" s="5"/>
      <c r="FUN120" s="5"/>
      <c r="GEI120" s="5"/>
      <c r="GEJ120" s="5"/>
      <c r="GOE120" s="5"/>
      <c r="GOF120" s="5"/>
      <c r="GYA120" s="5"/>
      <c r="GYB120" s="5"/>
      <c r="HHW120" s="5"/>
      <c r="HHX120" s="5"/>
      <c r="HRS120" s="5"/>
      <c r="HRT120" s="5"/>
      <c r="IBO120" s="5"/>
      <c r="IBP120" s="5"/>
      <c r="ILK120" s="5"/>
      <c r="ILL120" s="5"/>
      <c r="IVG120" s="5"/>
      <c r="IVH120" s="5"/>
      <c r="JFC120" s="5"/>
      <c r="JFD120" s="5"/>
      <c r="JOY120" s="5"/>
      <c r="JOZ120" s="5"/>
      <c r="JYU120" s="5"/>
      <c r="JYV120" s="5"/>
      <c r="KIQ120" s="5"/>
      <c r="KIR120" s="5"/>
      <c r="KSM120" s="5"/>
      <c r="KSN120" s="5"/>
      <c r="LCI120" s="5"/>
      <c r="LCJ120" s="5"/>
      <c r="LME120" s="5"/>
      <c r="LMF120" s="5"/>
      <c r="LWA120" s="5"/>
      <c r="LWB120" s="5"/>
      <c r="MFW120" s="5"/>
      <c r="MFX120" s="5"/>
      <c r="MPS120" s="5"/>
      <c r="MPT120" s="5"/>
      <c r="MZO120" s="5"/>
      <c r="MZP120" s="5"/>
      <c r="NJK120" s="5"/>
      <c r="NJL120" s="5"/>
      <c r="NTG120" s="5"/>
      <c r="NTH120" s="5"/>
      <c r="ODC120" s="5"/>
      <c r="ODD120" s="5"/>
      <c r="OMY120" s="5"/>
      <c r="OMZ120" s="5"/>
      <c r="OWU120" s="5"/>
      <c r="OWV120" s="5"/>
      <c r="PGQ120" s="5"/>
      <c r="PGR120" s="5"/>
      <c r="PQM120" s="5"/>
      <c r="PQN120" s="5"/>
      <c r="QAI120" s="5"/>
      <c r="QAJ120" s="5"/>
      <c r="QKE120" s="5"/>
      <c r="QKF120" s="5"/>
      <c r="QUA120" s="5"/>
      <c r="QUB120" s="5"/>
      <c r="RDW120" s="5"/>
      <c r="RDX120" s="5"/>
      <c r="RNS120" s="5"/>
      <c r="RNT120" s="5"/>
      <c r="RXO120" s="5"/>
      <c r="RXP120" s="5"/>
      <c r="SHK120" s="5"/>
      <c r="SHL120" s="5"/>
      <c r="SRG120" s="5"/>
      <c r="SRH120" s="5"/>
      <c r="TBC120" s="5"/>
      <c r="TBD120" s="5"/>
      <c r="TKY120" s="5"/>
      <c r="TKZ120" s="5"/>
      <c r="TUU120" s="5"/>
      <c r="TUV120" s="5"/>
      <c r="UEQ120" s="5"/>
      <c r="UER120" s="5"/>
      <c r="UOM120" s="5"/>
      <c r="UON120" s="5"/>
      <c r="UYI120" s="5"/>
      <c r="UYJ120" s="5"/>
      <c r="VIE120" s="5"/>
      <c r="VIF120" s="5"/>
      <c r="VSA120" s="5"/>
      <c r="VSB120" s="5"/>
      <c r="WBW120" s="5"/>
      <c r="WBX120" s="5"/>
      <c r="WLS120" s="5"/>
      <c r="WLT120" s="5"/>
      <c r="WVO120" s="5"/>
      <c r="WVP120" s="5"/>
    </row>
    <row r="121" spans="1:776 1030:1800 2054:2824 3078:3848 4102:4872 5126:5896 6150:6920 7174:7944 8198:8968 9222:9992 10246:11016 11270:12040 12294:13064 13318:14088 14342:15112 15366:16136" ht="39" customHeight="1" x14ac:dyDescent="0.4">
      <c r="A121" s="66"/>
      <c r="B121" s="406" t="s">
        <v>216</v>
      </c>
      <c r="C121" s="406"/>
      <c r="D121" s="406"/>
      <c r="E121" s="406"/>
      <c r="F121" s="406"/>
      <c r="G121" s="406"/>
      <c r="H121" s="406"/>
      <c r="I121" s="406"/>
      <c r="J121" s="406"/>
      <c r="K121" s="406"/>
      <c r="JB121" s="4"/>
      <c r="SX121" s="4"/>
      <c r="ACT121" s="4"/>
      <c r="AMP121" s="4"/>
      <c r="AWL121" s="4"/>
      <c r="BGH121" s="4"/>
      <c r="BQD121" s="4"/>
      <c r="BZZ121" s="4"/>
      <c r="CJV121" s="4"/>
      <c r="CTR121" s="4"/>
      <c r="DDN121" s="4"/>
      <c r="DNJ121" s="4"/>
      <c r="DXF121" s="4"/>
      <c r="EHB121" s="4"/>
      <c r="EQX121" s="4"/>
      <c r="FAT121" s="4"/>
      <c r="FKP121" s="4"/>
      <c r="FUL121" s="4"/>
      <c r="GEH121" s="4"/>
      <c r="GOD121" s="4"/>
      <c r="GXZ121" s="4"/>
      <c r="HHV121" s="4"/>
      <c r="HRR121" s="4"/>
      <c r="IBN121" s="4"/>
      <c r="ILJ121" s="4"/>
      <c r="IVF121" s="4"/>
      <c r="JFB121" s="4"/>
      <c r="JOX121" s="4"/>
      <c r="JYT121" s="4"/>
      <c r="KIP121" s="4"/>
      <c r="KSL121" s="4"/>
      <c r="LCH121" s="4"/>
      <c r="LMD121" s="4"/>
      <c r="LVZ121" s="4"/>
      <c r="MFV121" s="4"/>
      <c r="MPR121" s="4"/>
      <c r="MZN121" s="4"/>
      <c r="NJJ121" s="4"/>
      <c r="NTF121" s="4"/>
      <c r="ODB121" s="4"/>
      <c r="OMX121" s="4"/>
      <c r="OWT121" s="4"/>
      <c r="PGP121" s="4"/>
      <c r="PQL121" s="4"/>
      <c r="QAH121" s="4"/>
      <c r="QKD121" s="4"/>
      <c r="QTZ121" s="4"/>
      <c r="RDV121" s="4"/>
      <c r="RNR121" s="4"/>
      <c r="RXN121" s="4"/>
      <c r="SHJ121" s="4"/>
      <c r="SRF121" s="4"/>
      <c r="TBB121" s="4"/>
      <c r="TKX121" s="4"/>
      <c r="TUT121" s="4"/>
      <c r="UEP121" s="4"/>
      <c r="UOL121" s="4"/>
      <c r="UYH121" s="4"/>
      <c r="VID121" s="4"/>
      <c r="VRZ121" s="4"/>
      <c r="WBV121" s="4"/>
      <c r="WLR121" s="4"/>
      <c r="WVN121" s="4"/>
    </row>
    <row r="122" spans="1:776 1030:1800 2054:2824 3078:3848 4102:4872 5126:5896 6150:6920 7174:7944 8198:8968 9222:9992 10246:11016 11270:12040 12294:13064 13318:14088 14342:15112 15366:16136" ht="15" customHeight="1" x14ac:dyDescent="0.4">
      <c r="A122" s="66"/>
      <c r="B122" s="121"/>
      <c r="C122" s="121"/>
      <c r="D122" s="121"/>
      <c r="E122" s="121"/>
      <c r="F122" s="121"/>
      <c r="G122" s="121"/>
      <c r="H122" s="121"/>
      <c r="I122" s="121"/>
      <c r="J122" s="121"/>
      <c r="K122" s="121"/>
      <c r="JB122" s="4"/>
      <c r="SX122" s="4"/>
      <c r="ACT122" s="4"/>
      <c r="AMP122" s="4"/>
      <c r="AWL122" s="4"/>
      <c r="BGH122" s="4"/>
      <c r="BQD122" s="4"/>
      <c r="BZZ122" s="4"/>
      <c r="CJV122" s="4"/>
      <c r="CTR122" s="4"/>
      <c r="DDN122" s="4"/>
      <c r="DNJ122" s="4"/>
      <c r="DXF122" s="4"/>
      <c r="EHB122" s="4"/>
      <c r="EQX122" s="4"/>
      <c r="FAT122" s="4"/>
      <c r="FKP122" s="4"/>
      <c r="FUL122" s="4"/>
      <c r="GEH122" s="4"/>
      <c r="GOD122" s="4"/>
      <c r="GXZ122" s="4"/>
      <c r="HHV122" s="4"/>
      <c r="HRR122" s="4"/>
      <c r="IBN122" s="4"/>
      <c r="ILJ122" s="4"/>
      <c r="IVF122" s="4"/>
      <c r="JFB122" s="4"/>
      <c r="JOX122" s="4"/>
      <c r="JYT122" s="4"/>
      <c r="KIP122" s="4"/>
      <c r="KSL122" s="4"/>
      <c r="LCH122" s="4"/>
      <c r="LMD122" s="4"/>
      <c r="LVZ122" s="4"/>
      <c r="MFV122" s="4"/>
      <c r="MPR122" s="4"/>
      <c r="MZN122" s="4"/>
      <c r="NJJ122" s="4"/>
      <c r="NTF122" s="4"/>
      <c r="ODB122" s="4"/>
      <c r="OMX122" s="4"/>
      <c r="OWT122" s="4"/>
      <c r="PGP122" s="4"/>
      <c r="PQL122" s="4"/>
      <c r="QAH122" s="4"/>
      <c r="QKD122" s="4"/>
      <c r="QTZ122" s="4"/>
      <c r="RDV122" s="4"/>
      <c r="RNR122" s="4"/>
      <c r="RXN122" s="4"/>
      <c r="SHJ122" s="4"/>
      <c r="SRF122" s="4"/>
      <c r="TBB122" s="4"/>
      <c r="TKX122" s="4"/>
      <c r="TUT122" s="4"/>
      <c r="UEP122" s="4"/>
      <c r="UOL122" s="4"/>
      <c r="UYH122" s="4"/>
      <c r="VID122" s="4"/>
      <c r="VRZ122" s="4"/>
      <c r="WBV122" s="4"/>
      <c r="WLR122" s="4"/>
      <c r="WVN122" s="4"/>
    </row>
    <row r="123" spans="1:776 1030:1800 2054:2824 3078:3848 4102:4872 5126:5896 6150:6920 7174:7944 8198:8968 9222:9992 10246:11016 11270:12040 12294:13064 13318:14088 14342:15112 15366:16136" ht="40.5" customHeight="1" x14ac:dyDescent="0.4">
      <c r="A123" s="69" t="s">
        <v>215</v>
      </c>
      <c r="B123" s="304" t="s">
        <v>156</v>
      </c>
      <c r="C123" s="304"/>
      <c r="D123" s="304"/>
      <c r="E123" s="304"/>
      <c r="F123" s="304"/>
      <c r="G123" s="304"/>
      <c r="H123" s="304"/>
      <c r="I123" s="304"/>
      <c r="J123" s="304"/>
      <c r="K123" s="121"/>
      <c r="JB123" s="4"/>
      <c r="SX123" s="4"/>
      <c r="ACT123" s="4"/>
      <c r="AMP123" s="4"/>
      <c r="AWL123" s="4"/>
      <c r="BGH123" s="4"/>
      <c r="BQD123" s="4"/>
      <c r="BZZ123" s="4"/>
      <c r="CJV123" s="4"/>
      <c r="CTR123" s="4"/>
      <c r="DDN123" s="4"/>
      <c r="DNJ123" s="4"/>
      <c r="DXF123" s="4"/>
      <c r="EHB123" s="4"/>
      <c r="EQX123" s="4"/>
      <c r="FAT123" s="4"/>
      <c r="FKP123" s="4"/>
      <c r="FUL123" s="4"/>
      <c r="GEH123" s="4"/>
      <c r="GOD123" s="4"/>
      <c r="GXZ123" s="4"/>
      <c r="HHV123" s="4"/>
      <c r="HRR123" s="4"/>
      <c r="IBN123" s="4"/>
      <c r="ILJ123" s="4"/>
      <c r="IVF123" s="4"/>
      <c r="JFB123" s="4"/>
      <c r="JOX123" s="4"/>
      <c r="JYT123" s="4"/>
      <c r="KIP123" s="4"/>
      <c r="KSL123" s="4"/>
      <c r="LCH123" s="4"/>
      <c r="LMD123" s="4"/>
      <c r="LVZ123" s="4"/>
      <c r="MFV123" s="4"/>
      <c r="MPR123" s="4"/>
      <c r="MZN123" s="4"/>
      <c r="NJJ123" s="4"/>
      <c r="NTF123" s="4"/>
      <c r="ODB123" s="4"/>
      <c r="OMX123" s="4"/>
      <c r="OWT123" s="4"/>
      <c r="PGP123" s="4"/>
      <c r="PQL123" s="4"/>
      <c r="QAH123" s="4"/>
      <c r="QKD123" s="4"/>
      <c r="QTZ123" s="4"/>
      <c r="RDV123" s="4"/>
      <c r="RNR123" s="4"/>
      <c r="RXN123" s="4"/>
      <c r="SHJ123" s="4"/>
      <c r="SRF123" s="4"/>
      <c r="TBB123" s="4"/>
      <c r="TKX123" s="4"/>
      <c r="TUT123" s="4"/>
      <c r="UEP123" s="4"/>
      <c r="UOL123" s="4"/>
      <c r="UYH123" s="4"/>
      <c r="VID123" s="4"/>
      <c r="VRZ123" s="4"/>
      <c r="WBV123" s="4"/>
      <c r="WLR123" s="4"/>
      <c r="WVN123" s="4"/>
    </row>
    <row r="124" spans="1:776 1030:1800 2054:2824 3078:3848 4102:4872 5126:5896 6150:6920 7174:7944 8198:8968 9222:9992 10246:11016 11270:12040 12294:13064 13318:14088 14342:15112 15366:16136" ht="13.5" customHeight="1" x14ac:dyDescent="0.4">
      <c r="A124" s="69"/>
      <c r="B124" s="264" t="s">
        <v>157</v>
      </c>
      <c r="C124" s="264"/>
      <c r="D124" s="264"/>
      <c r="E124" s="264"/>
      <c r="F124" s="264"/>
      <c r="G124" s="264"/>
      <c r="H124" s="264"/>
      <c r="I124" s="264"/>
      <c r="J124" s="264"/>
      <c r="K124" s="121"/>
      <c r="JB124" s="4"/>
      <c r="SX124" s="4"/>
      <c r="ACT124" s="4"/>
      <c r="AMP124" s="4"/>
      <c r="AWL124" s="4"/>
      <c r="BGH124" s="4"/>
      <c r="BQD124" s="4"/>
      <c r="BZZ124" s="4"/>
      <c r="CJV124" s="4"/>
      <c r="CTR124" s="4"/>
      <c r="DDN124" s="4"/>
      <c r="DNJ124" s="4"/>
      <c r="DXF124" s="4"/>
      <c r="EHB124" s="4"/>
      <c r="EQX124" s="4"/>
      <c r="FAT124" s="4"/>
      <c r="FKP124" s="4"/>
      <c r="FUL124" s="4"/>
      <c r="GEH124" s="4"/>
      <c r="GOD124" s="4"/>
      <c r="GXZ124" s="4"/>
      <c r="HHV124" s="4"/>
      <c r="HRR124" s="4"/>
      <c r="IBN124" s="4"/>
      <c r="ILJ124" s="4"/>
      <c r="IVF124" s="4"/>
      <c r="JFB124" s="4"/>
      <c r="JOX124" s="4"/>
      <c r="JYT124" s="4"/>
      <c r="KIP124" s="4"/>
      <c r="KSL124" s="4"/>
      <c r="LCH124" s="4"/>
      <c r="LMD124" s="4"/>
      <c r="LVZ124" s="4"/>
      <c r="MFV124" s="4"/>
      <c r="MPR124" s="4"/>
      <c r="MZN124" s="4"/>
      <c r="NJJ124" s="4"/>
      <c r="NTF124" s="4"/>
      <c r="ODB124" s="4"/>
      <c r="OMX124" s="4"/>
      <c r="OWT124" s="4"/>
      <c r="PGP124" s="4"/>
      <c r="PQL124" s="4"/>
      <c r="QAH124" s="4"/>
      <c r="QKD124" s="4"/>
      <c r="QTZ124" s="4"/>
      <c r="RDV124" s="4"/>
      <c r="RNR124" s="4"/>
      <c r="RXN124" s="4"/>
      <c r="SHJ124" s="4"/>
      <c r="SRF124" s="4"/>
      <c r="TBB124" s="4"/>
      <c r="TKX124" s="4"/>
      <c r="TUT124" s="4"/>
      <c r="UEP124" s="4"/>
      <c r="UOL124" s="4"/>
      <c r="UYH124" s="4"/>
      <c r="VID124" s="4"/>
      <c r="VRZ124" s="4"/>
      <c r="WBV124" s="4"/>
      <c r="WLR124" s="4"/>
      <c r="WVN124" s="4"/>
    </row>
    <row r="125" spans="1:776 1030:1800 2054:2824 3078:3848 4102:4872 5126:5896 6150:6920 7174:7944 8198:8968 9222:9992 10246:11016 11270:12040 12294:13064 13318:14088 14342:15112 15366:16136" ht="13.5" customHeight="1" x14ac:dyDescent="0.4">
      <c r="A125" s="69"/>
      <c r="B125" s="264" t="s">
        <v>158</v>
      </c>
      <c r="C125" s="264"/>
      <c r="D125" s="264"/>
      <c r="E125" s="264"/>
      <c r="F125" s="264"/>
      <c r="G125" s="264"/>
      <c r="H125" s="264"/>
      <c r="I125" s="264"/>
      <c r="J125" s="264"/>
      <c r="K125" s="121"/>
      <c r="JB125" s="4"/>
      <c r="SX125" s="4"/>
      <c r="ACT125" s="4"/>
      <c r="AMP125" s="4"/>
      <c r="AWL125" s="4"/>
      <c r="BGH125" s="4"/>
      <c r="BQD125" s="4"/>
      <c r="BZZ125" s="4"/>
      <c r="CJV125" s="4"/>
      <c r="CTR125" s="4"/>
      <c r="DDN125" s="4"/>
      <c r="DNJ125" s="4"/>
      <c r="DXF125" s="4"/>
      <c r="EHB125" s="4"/>
      <c r="EQX125" s="4"/>
      <c r="FAT125" s="4"/>
      <c r="FKP125" s="4"/>
      <c r="FUL125" s="4"/>
      <c r="GEH125" s="4"/>
      <c r="GOD125" s="4"/>
      <c r="GXZ125" s="4"/>
      <c r="HHV125" s="4"/>
      <c r="HRR125" s="4"/>
      <c r="IBN125" s="4"/>
      <c r="ILJ125" s="4"/>
      <c r="IVF125" s="4"/>
      <c r="JFB125" s="4"/>
      <c r="JOX125" s="4"/>
      <c r="JYT125" s="4"/>
      <c r="KIP125" s="4"/>
      <c r="KSL125" s="4"/>
      <c r="LCH125" s="4"/>
      <c r="LMD125" s="4"/>
      <c r="LVZ125" s="4"/>
      <c r="MFV125" s="4"/>
      <c r="MPR125" s="4"/>
      <c r="MZN125" s="4"/>
      <c r="NJJ125" s="4"/>
      <c r="NTF125" s="4"/>
      <c r="ODB125" s="4"/>
      <c r="OMX125" s="4"/>
      <c r="OWT125" s="4"/>
      <c r="PGP125" s="4"/>
      <c r="PQL125" s="4"/>
      <c r="QAH125" s="4"/>
      <c r="QKD125" s="4"/>
      <c r="QTZ125" s="4"/>
      <c r="RDV125" s="4"/>
      <c r="RNR125" s="4"/>
      <c r="RXN125" s="4"/>
      <c r="SHJ125" s="4"/>
      <c r="SRF125" s="4"/>
      <c r="TBB125" s="4"/>
      <c r="TKX125" s="4"/>
      <c r="TUT125" s="4"/>
      <c r="UEP125" s="4"/>
      <c r="UOL125" s="4"/>
      <c r="UYH125" s="4"/>
      <c r="VID125" s="4"/>
      <c r="VRZ125" s="4"/>
      <c r="WBV125" s="4"/>
      <c r="WLR125" s="4"/>
      <c r="WVN125" s="4"/>
    </row>
    <row r="126" spans="1:776 1030:1800 2054:2824 3078:3848 4102:4872 5126:5896 6150:6920 7174:7944 8198:8968 9222:9992 10246:11016 11270:12040 12294:13064 13318:14088 14342:15112 15366:16136" ht="27" customHeight="1" x14ac:dyDescent="0.4">
      <c r="A126" s="69"/>
      <c r="B126" s="304" t="s">
        <v>159</v>
      </c>
      <c r="C126" s="304"/>
      <c r="D126" s="304"/>
      <c r="E126" s="304"/>
      <c r="F126" s="304"/>
      <c r="G126" s="304"/>
      <c r="H126" s="304"/>
      <c r="I126" s="304"/>
      <c r="J126" s="304"/>
      <c r="K126" s="121"/>
      <c r="JB126" s="4"/>
      <c r="SX126" s="4"/>
      <c r="ACT126" s="4"/>
      <c r="AMP126" s="4"/>
      <c r="AWL126" s="4"/>
      <c r="BGH126" s="4"/>
      <c r="BQD126" s="4"/>
      <c r="BZZ126" s="4"/>
      <c r="CJV126" s="4"/>
      <c r="CTR126" s="4"/>
      <c r="DDN126" s="4"/>
      <c r="DNJ126" s="4"/>
      <c r="DXF126" s="4"/>
      <c r="EHB126" s="4"/>
      <c r="EQX126" s="4"/>
      <c r="FAT126" s="4"/>
      <c r="FKP126" s="4"/>
      <c r="FUL126" s="4"/>
      <c r="GEH126" s="4"/>
      <c r="GOD126" s="4"/>
      <c r="GXZ126" s="4"/>
      <c r="HHV126" s="4"/>
      <c r="HRR126" s="4"/>
      <c r="IBN126" s="4"/>
      <c r="ILJ126" s="4"/>
      <c r="IVF126" s="4"/>
      <c r="JFB126" s="4"/>
      <c r="JOX126" s="4"/>
      <c r="JYT126" s="4"/>
      <c r="KIP126" s="4"/>
      <c r="KSL126" s="4"/>
      <c r="LCH126" s="4"/>
      <c r="LMD126" s="4"/>
      <c r="LVZ126" s="4"/>
      <c r="MFV126" s="4"/>
      <c r="MPR126" s="4"/>
      <c r="MZN126" s="4"/>
      <c r="NJJ126" s="4"/>
      <c r="NTF126" s="4"/>
      <c r="ODB126" s="4"/>
      <c r="OMX126" s="4"/>
      <c r="OWT126" s="4"/>
      <c r="PGP126" s="4"/>
      <c r="PQL126" s="4"/>
      <c r="QAH126" s="4"/>
      <c r="QKD126" s="4"/>
      <c r="QTZ126" s="4"/>
      <c r="RDV126" s="4"/>
      <c r="RNR126" s="4"/>
      <c r="RXN126" s="4"/>
      <c r="SHJ126" s="4"/>
      <c r="SRF126" s="4"/>
      <c r="TBB126" s="4"/>
      <c r="TKX126" s="4"/>
      <c r="TUT126" s="4"/>
      <c r="UEP126" s="4"/>
      <c r="UOL126" s="4"/>
      <c r="UYH126" s="4"/>
      <c r="VID126" s="4"/>
      <c r="VRZ126" s="4"/>
      <c r="WBV126" s="4"/>
      <c r="WLR126" s="4"/>
      <c r="WVN126" s="4"/>
    </row>
    <row r="127" spans="1:776 1030:1800 2054:2824 3078:3848 4102:4872 5126:5896 6150:6920 7174:7944 8198:8968 9222:9992 10246:11016 11270:12040 12294:13064 13318:14088 14342:15112 15366:16136" ht="13.5" customHeight="1" x14ac:dyDescent="0.4">
      <c r="A127" s="69"/>
      <c r="B127" s="115"/>
      <c r="C127" s="115"/>
      <c r="D127" s="115"/>
      <c r="E127" s="115"/>
      <c r="F127" s="115"/>
      <c r="G127" s="115"/>
      <c r="H127" s="115"/>
      <c r="I127" s="115"/>
      <c r="J127" s="115"/>
      <c r="K127" s="121"/>
      <c r="JB127" s="4"/>
      <c r="SX127" s="4"/>
      <c r="ACT127" s="4"/>
      <c r="AMP127" s="4"/>
      <c r="AWL127" s="4"/>
      <c r="BGH127" s="4"/>
      <c r="BQD127" s="4"/>
      <c r="BZZ127" s="4"/>
      <c r="CJV127" s="4"/>
      <c r="CTR127" s="4"/>
      <c r="DDN127" s="4"/>
      <c r="DNJ127" s="4"/>
      <c r="DXF127" s="4"/>
      <c r="EHB127" s="4"/>
      <c r="EQX127" s="4"/>
      <c r="FAT127" s="4"/>
      <c r="FKP127" s="4"/>
      <c r="FUL127" s="4"/>
      <c r="GEH127" s="4"/>
      <c r="GOD127" s="4"/>
      <c r="GXZ127" s="4"/>
      <c r="HHV127" s="4"/>
      <c r="HRR127" s="4"/>
      <c r="IBN127" s="4"/>
      <c r="ILJ127" s="4"/>
      <c r="IVF127" s="4"/>
      <c r="JFB127" s="4"/>
      <c r="JOX127" s="4"/>
      <c r="JYT127" s="4"/>
      <c r="KIP127" s="4"/>
      <c r="KSL127" s="4"/>
      <c r="LCH127" s="4"/>
      <c r="LMD127" s="4"/>
      <c r="LVZ127" s="4"/>
      <c r="MFV127" s="4"/>
      <c r="MPR127" s="4"/>
      <c r="MZN127" s="4"/>
      <c r="NJJ127" s="4"/>
      <c r="NTF127" s="4"/>
      <c r="ODB127" s="4"/>
      <c r="OMX127" s="4"/>
      <c r="OWT127" s="4"/>
      <c r="PGP127" s="4"/>
      <c r="PQL127" s="4"/>
      <c r="QAH127" s="4"/>
      <c r="QKD127" s="4"/>
      <c r="QTZ127" s="4"/>
      <c r="RDV127" s="4"/>
      <c r="RNR127" s="4"/>
      <c r="RXN127" s="4"/>
      <c r="SHJ127" s="4"/>
      <c r="SRF127" s="4"/>
      <c r="TBB127" s="4"/>
      <c r="TKX127" s="4"/>
      <c r="TUT127" s="4"/>
      <c r="UEP127" s="4"/>
      <c r="UOL127" s="4"/>
      <c r="UYH127" s="4"/>
      <c r="VID127" s="4"/>
      <c r="VRZ127" s="4"/>
      <c r="WBV127" s="4"/>
      <c r="WLR127" s="4"/>
      <c r="WVN127" s="4"/>
    </row>
    <row r="128" spans="1:776 1030:1800 2054:2824 3078:3848 4102:4872 5126:5896 6150:6920 7174:7944 8198:8968 9222:9992 10246:11016 11270:12040 12294:13064 13318:14088 14342:15112 15366:16136" ht="13.5" customHeight="1" x14ac:dyDescent="0.4">
      <c r="A128" s="69"/>
      <c r="B128" s="308" t="s">
        <v>276</v>
      </c>
      <c r="C128" s="308"/>
      <c r="D128" s="308"/>
      <c r="E128" s="308"/>
      <c r="F128" s="308"/>
      <c r="G128" s="308"/>
      <c r="H128" s="308"/>
      <c r="I128" s="308"/>
      <c r="J128" s="308"/>
      <c r="K128" s="121"/>
      <c r="JB128" s="4"/>
      <c r="SX128" s="4"/>
      <c r="ACT128" s="4"/>
      <c r="AMP128" s="4"/>
      <c r="AWL128" s="4"/>
      <c r="BGH128" s="4"/>
      <c r="BQD128" s="4"/>
      <c r="BZZ128" s="4"/>
      <c r="CJV128" s="4"/>
      <c r="CTR128" s="4"/>
      <c r="DDN128" s="4"/>
      <c r="DNJ128" s="4"/>
      <c r="DXF128" s="4"/>
      <c r="EHB128" s="4"/>
      <c r="EQX128" s="4"/>
      <c r="FAT128" s="4"/>
      <c r="FKP128" s="4"/>
      <c r="FUL128" s="4"/>
      <c r="GEH128" s="4"/>
      <c r="GOD128" s="4"/>
      <c r="GXZ128" s="4"/>
      <c r="HHV128" s="4"/>
      <c r="HRR128" s="4"/>
      <c r="IBN128" s="4"/>
      <c r="ILJ128" s="4"/>
      <c r="IVF128" s="4"/>
      <c r="JFB128" s="4"/>
      <c r="JOX128" s="4"/>
      <c r="JYT128" s="4"/>
      <c r="KIP128" s="4"/>
      <c r="KSL128" s="4"/>
      <c r="LCH128" s="4"/>
      <c r="LMD128" s="4"/>
      <c r="LVZ128" s="4"/>
      <c r="MFV128" s="4"/>
      <c r="MPR128" s="4"/>
      <c r="MZN128" s="4"/>
      <c r="NJJ128" s="4"/>
      <c r="NTF128" s="4"/>
      <c r="ODB128" s="4"/>
      <c r="OMX128" s="4"/>
      <c r="OWT128" s="4"/>
      <c r="PGP128" s="4"/>
      <c r="PQL128" s="4"/>
      <c r="QAH128" s="4"/>
      <c r="QKD128" s="4"/>
      <c r="QTZ128" s="4"/>
      <c r="RDV128" s="4"/>
      <c r="RNR128" s="4"/>
      <c r="RXN128" s="4"/>
      <c r="SHJ128" s="4"/>
      <c r="SRF128" s="4"/>
      <c r="TBB128" s="4"/>
      <c r="TKX128" s="4"/>
      <c r="TUT128" s="4"/>
      <c r="UEP128" s="4"/>
      <c r="UOL128" s="4"/>
      <c r="UYH128" s="4"/>
      <c r="VID128" s="4"/>
      <c r="VRZ128" s="4"/>
      <c r="WBV128" s="4"/>
      <c r="WLR128" s="4"/>
      <c r="WVN128" s="4"/>
    </row>
    <row r="129" spans="1:774 1030:1798 2054:2822 3078:3846 4102:4870 5126:5894 6150:6918 7174:7942 8198:8966 9222:9990 10246:11014 11270:12038 12294:13062 13318:14086 14342:15110 15366:16134" ht="13.5" customHeight="1" thickBot="1" x14ac:dyDescent="0.45">
      <c r="A129" s="69"/>
      <c r="K129" s="121"/>
      <c r="JB129" s="4"/>
      <c r="SX129" s="4"/>
      <c r="ACT129" s="4"/>
      <c r="AMP129" s="4"/>
      <c r="AWL129" s="4"/>
      <c r="BGH129" s="4"/>
      <c r="BQD129" s="4"/>
      <c r="BZZ129" s="4"/>
      <c r="CJV129" s="4"/>
      <c r="CTR129" s="4"/>
      <c r="DDN129" s="4"/>
      <c r="DNJ129" s="4"/>
      <c r="DXF129" s="4"/>
      <c r="EHB129" s="4"/>
      <c r="EQX129" s="4"/>
      <c r="FAT129" s="4"/>
      <c r="FKP129" s="4"/>
      <c r="FUL129" s="4"/>
      <c r="GEH129" s="4"/>
      <c r="GOD129" s="4"/>
      <c r="GXZ129" s="4"/>
      <c r="HHV129" s="4"/>
      <c r="HRR129" s="4"/>
      <c r="IBN129" s="4"/>
      <c r="ILJ129" s="4"/>
      <c r="IVF129" s="4"/>
      <c r="JFB129" s="4"/>
      <c r="JOX129" s="4"/>
      <c r="JYT129" s="4"/>
      <c r="KIP129" s="4"/>
      <c r="KSL129" s="4"/>
      <c r="LCH129" s="4"/>
      <c r="LMD129" s="4"/>
      <c r="LVZ129" s="4"/>
      <c r="MFV129" s="4"/>
      <c r="MPR129" s="4"/>
      <c r="MZN129" s="4"/>
      <c r="NJJ129" s="4"/>
      <c r="NTF129" s="4"/>
      <c r="ODB129" s="4"/>
      <c r="OMX129" s="4"/>
      <c r="OWT129" s="4"/>
      <c r="PGP129" s="4"/>
      <c r="PQL129" s="4"/>
      <c r="QAH129" s="4"/>
      <c r="QKD129" s="4"/>
      <c r="QTZ129" s="4"/>
      <c r="RDV129" s="4"/>
      <c r="RNR129" s="4"/>
      <c r="RXN129" s="4"/>
      <c r="SHJ129" s="4"/>
      <c r="SRF129" s="4"/>
      <c r="TBB129" s="4"/>
      <c r="TKX129" s="4"/>
      <c r="TUT129" s="4"/>
      <c r="UEP129" s="4"/>
      <c r="UOL129" s="4"/>
      <c r="UYH129" s="4"/>
      <c r="VID129" s="4"/>
      <c r="VRZ129" s="4"/>
      <c r="WBV129" s="4"/>
      <c r="WLR129" s="4"/>
      <c r="WVN129" s="4"/>
    </row>
    <row r="130" spans="1:774 1030:1798 2054:2822 3078:3846 4102:4870 5126:5894 6150:6918 7174:7942 8198:8966 9222:9990 10246:11014 11270:12038 12294:13062 13318:14086 14342:15110 15366:16134" ht="40.5" customHeight="1" thickBot="1" x14ac:dyDescent="0.45">
      <c r="A130" s="66"/>
      <c r="B130" s="121"/>
      <c r="C130" s="121"/>
      <c r="D130" s="121"/>
      <c r="E130" s="121"/>
      <c r="F130" s="121"/>
      <c r="G130" s="366" t="s">
        <v>277</v>
      </c>
      <c r="H130" s="367"/>
      <c r="I130" s="121"/>
      <c r="J130" s="121"/>
      <c r="K130" s="121"/>
      <c r="JB130" s="4"/>
      <c r="SX130" s="4"/>
      <c r="ACT130" s="4"/>
      <c r="AMP130" s="4"/>
      <c r="AWL130" s="4"/>
      <c r="BGH130" s="4"/>
      <c r="BQD130" s="4"/>
      <c r="BZZ130" s="4"/>
      <c r="CJV130" s="4"/>
      <c r="CTR130" s="4"/>
      <c r="DDN130" s="4"/>
      <c r="DNJ130" s="4"/>
      <c r="DXF130" s="4"/>
      <c r="EHB130" s="4"/>
      <c r="EQX130" s="4"/>
      <c r="FAT130" s="4"/>
      <c r="FKP130" s="4"/>
      <c r="FUL130" s="4"/>
      <c r="GEH130" s="4"/>
      <c r="GOD130" s="4"/>
      <c r="GXZ130" s="4"/>
      <c r="HHV130" s="4"/>
      <c r="HRR130" s="4"/>
      <c r="IBN130" s="4"/>
      <c r="ILJ130" s="4"/>
      <c r="IVF130" s="4"/>
      <c r="JFB130" s="4"/>
      <c r="JOX130" s="4"/>
      <c r="JYT130" s="4"/>
      <c r="KIP130" s="4"/>
      <c r="KSL130" s="4"/>
      <c r="LCH130" s="4"/>
      <c r="LMD130" s="4"/>
      <c r="LVZ130" s="4"/>
      <c r="MFV130" s="4"/>
      <c r="MPR130" s="4"/>
      <c r="MZN130" s="4"/>
      <c r="NJJ130" s="4"/>
      <c r="NTF130" s="4"/>
      <c r="ODB130" s="4"/>
      <c r="OMX130" s="4"/>
      <c r="OWT130" s="4"/>
      <c r="PGP130" s="4"/>
      <c r="PQL130" s="4"/>
      <c r="QAH130" s="4"/>
      <c r="QKD130" s="4"/>
      <c r="QTZ130" s="4"/>
      <c r="RDV130" s="4"/>
      <c r="RNR130" s="4"/>
      <c r="RXN130" s="4"/>
      <c r="SHJ130" s="4"/>
      <c r="SRF130" s="4"/>
      <c r="TBB130" s="4"/>
      <c r="TKX130" s="4"/>
      <c r="TUT130" s="4"/>
      <c r="UEP130" s="4"/>
      <c r="UOL130" s="4"/>
      <c r="UYH130" s="4"/>
      <c r="VID130" s="4"/>
      <c r="VRZ130" s="4"/>
      <c r="WBV130" s="4"/>
      <c r="WLR130" s="4"/>
      <c r="WVN130" s="4"/>
    </row>
    <row r="131" spans="1:774 1030:1798 2054:2822 3078:3846 4102:4870 5126:5894 6150:6918 7174:7942 8198:8966 9222:9990 10246:11014 11270:12038 12294:13062 13318:14086 14342:15110 15366:16134" ht="57" customHeight="1" thickBot="1" x14ac:dyDescent="0.45">
      <c r="A131" s="66"/>
      <c r="B131" s="309" t="s">
        <v>278</v>
      </c>
      <c r="C131" s="310"/>
      <c r="D131" s="310"/>
      <c r="E131" s="310"/>
      <c r="F131" s="311"/>
      <c r="G131" s="297"/>
      <c r="H131" s="298"/>
      <c r="I131" s="301"/>
      <c r="J131" s="302"/>
      <c r="K131" s="121"/>
      <c r="JB131" s="4"/>
      <c r="SX131" s="4"/>
      <c r="ACT131" s="4"/>
      <c r="AMP131" s="4"/>
      <c r="AWL131" s="4"/>
      <c r="BGH131" s="4"/>
      <c r="BQD131" s="4"/>
      <c r="BZZ131" s="4"/>
      <c r="CJV131" s="4"/>
      <c r="CTR131" s="4"/>
      <c r="DDN131" s="4"/>
      <c r="DNJ131" s="4"/>
      <c r="DXF131" s="4"/>
      <c r="EHB131" s="4"/>
      <c r="EQX131" s="4"/>
      <c r="FAT131" s="4"/>
      <c r="FKP131" s="4"/>
      <c r="FUL131" s="4"/>
      <c r="GEH131" s="4"/>
      <c r="GOD131" s="4"/>
      <c r="GXZ131" s="4"/>
      <c r="HHV131" s="4"/>
      <c r="HRR131" s="4"/>
      <c r="IBN131" s="4"/>
      <c r="ILJ131" s="4"/>
      <c r="IVF131" s="4"/>
      <c r="JFB131" s="4"/>
      <c r="JOX131" s="4"/>
      <c r="JYT131" s="4"/>
      <c r="KIP131" s="4"/>
      <c r="KSL131" s="4"/>
      <c r="LCH131" s="4"/>
      <c r="LMD131" s="4"/>
      <c r="LVZ131" s="4"/>
      <c r="MFV131" s="4"/>
      <c r="MPR131" s="4"/>
      <c r="MZN131" s="4"/>
      <c r="NJJ131" s="4"/>
      <c r="NTF131" s="4"/>
      <c r="ODB131" s="4"/>
      <c r="OMX131" s="4"/>
      <c r="OWT131" s="4"/>
      <c r="PGP131" s="4"/>
      <c r="PQL131" s="4"/>
      <c r="QAH131" s="4"/>
      <c r="QKD131" s="4"/>
      <c r="QTZ131" s="4"/>
      <c r="RDV131" s="4"/>
      <c r="RNR131" s="4"/>
      <c r="RXN131" s="4"/>
      <c r="SHJ131" s="4"/>
      <c r="SRF131" s="4"/>
      <c r="TBB131" s="4"/>
      <c r="TKX131" s="4"/>
      <c r="TUT131" s="4"/>
      <c r="UEP131" s="4"/>
      <c r="UOL131" s="4"/>
      <c r="UYH131" s="4"/>
      <c r="VID131" s="4"/>
      <c r="VRZ131" s="4"/>
      <c r="WBV131" s="4"/>
      <c r="WLR131" s="4"/>
      <c r="WVN131" s="4"/>
    </row>
    <row r="132" spans="1:774 1030:1798 2054:2822 3078:3846 4102:4870 5126:5894 6150:6918 7174:7942 8198:8966 9222:9990 10246:11014 11270:12038 12294:13062 13318:14086 14342:15110 15366:16134" ht="40.5" customHeight="1" x14ac:dyDescent="0.4">
      <c r="A132" s="66"/>
      <c r="B132" s="334" t="s">
        <v>279</v>
      </c>
      <c r="C132" s="334"/>
      <c r="D132" s="334"/>
      <c r="E132" s="334"/>
      <c r="F132" s="334"/>
      <c r="G132" s="334"/>
      <c r="H132" s="334"/>
      <c r="I132" s="121"/>
      <c r="J132" s="121"/>
      <c r="K132" s="121"/>
      <c r="JB132" s="4"/>
      <c r="SX132" s="4"/>
      <c r="ACT132" s="4"/>
      <c r="AMP132" s="4"/>
      <c r="AWL132" s="4"/>
      <c r="BGH132" s="4"/>
      <c r="BQD132" s="4"/>
      <c r="BZZ132" s="4"/>
      <c r="CJV132" s="4"/>
      <c r="CTR132" s="4"/>
      <c r="DDN132" s="4"/>
      <c r="DNJ132" s="4"/>
      <c r="DXF132" s="4"/>
      <c r="EHB132" s="4"/>
      <c r="EQX132" s="4"/>
      <c r="FAT132" s="4"/>
      <c r="FKP132" s="4"/>
      <c r="FUL132" s="4"/>
      <c r="GEH132" s="4"/>
      <c r="GOD132" s="4"/>
      <c r="GXZ132" s="4"/>
      <c r="HHV132" s="4"/>
      <c r="HRR132" s="4"/>
      <c r="IBN132" s="4"/>
      <c r="ILJ132" s="4"/>
      <c r="IVF132" s="4"/>
      <c r="JFB132" s="4"/>
      <c r="JOX132" s="4"/>
      <c r="JYT132" s="4"/>
      <c r="KIP132" s="4"/>
      <c r="KSL132" s="4"/>
      <c r="LCH132" s="4"/>
      <c r="LMD132" s="4"/>
      <c r="LVZ132" s="4"/>
      <c r="MFV132" s="4"/>
      <c r="MPR132" s="4"/>
      <c r="MZN132" s="4"/>
      <c r="NJJ132" s="4"/>
      <c r="NTF132" s="4"/>
      <c r="ODB132" s="4"/>
      <c r="OMX132" s="4"/>
      <c r="OWT132" s="4"/>
      <c r="PGP132" s="4"/>
      <c r="PQL132" s="4"/>
      <c r="QAH132" s="4"/>
      <c r="QKD132" s="4"/>
      <c r="QTZ132" s="4"/>
      <c r="RDV132" s="4"/>
      <c r="RNR132" s="4"/>
      <c r="RXN132" s="4"/>
      <c r="SHJ132" s="4"/>
      <c r="SRF132" s="4"/>
      <c r="TBB132" s="4"/>
      <c r="TKX132" s="4"/>
      <c r="TUT132" s="4"/>
      <c r="UEP132" s="4"/>
      <c r="UOL132" s="4"/>
      <c r="UYH132" s="4"/>
      <c r="VID132" s="4"/>
      <c r="VRZ132" s="4"/>
      <c r="WBV132" s="4"/>
      <c r="WLR132" s="4"/>
      <c r="WVN132" s="4"/>
    </row>
    <row r="133" spans="1:774 1030:1798 2054:2822 3078:3846 4102:4870 5126:5894 6150:6918 7174:7942 8198:8966 9222:9990 10246:11014 11270:12038 12294:13062 13318:14086 14342:15110 15366:16134" ht="13.5" customHeight="1" x14ac:dyDescent="0.4">
      <c r="A133" s="66"/>
      <c r="B133" s="121"/>
      <c r="C133" s="121"/>
      <c r="D133" s="121"/>
      <c r="E133" s="121"/>
      <c r="F133" s="121"/>
      <c r="G133" s="121"/>
      <c r="H133" s="121"/>
      <c r="I133" s="121"/>
      <c r="J133" s="121"/>
      <c r="K133" s="121"/>
      <c r="JB133" s="4"/>
      <c r="SX133" s="4"/>
      <c r="ACT133" s="4"/>
      <c r="AMP133" s="4"/>
      <c r="AWL133" s="4"/>
      <c r="BGH133" s="4"/>
      <c r="BQD133" s="4"/>
      <c r="BZZ133" s="4"/>
      <c r="CJV133" s="4"/>
      <c r="CTR133" s="4"/>
      <c r="DDN133" s="4"/>
      <c r="DNJ133" s="4"/>
      <c r="DXF133" s="4"/>
      <c r="EHB133" s="4"/>
      <c r="EQX133" s="4"/>
      <c r="FAT133" s="4"/>
      <c r="FKP133" s="4"/>
      <c r="FUL133" s="4"/>
      <c r="GEH133" s="4"/>
      <c r="GOD133" s="4"/>
      <c r="GXZ133" s="4"/>
      <c r="HHV133" s="4"/>
      <c r="HRR133" s="4"/>
      <c r="IBN133" s="4"/>
      <c r="ILJ133" s="4"/>
      <c r="IVF133" s="4"/>
      <c r="JFB133" s="4"/>
      <c r="JOX133" s="4"/>
      <c r="JYT133" s="4"/>
      <c r="KIP133" s="4"/>
      <c r="KSL133" s="4"/>
      <c r="LCH133" s="4"/>
      <c r="LMD133" s="4"/>
      <c r="LVZ133" s="4"/>
      <c r="MFV133" s="4"/>
      <c r="MPR133" s="4"/>
      <c r="MZN133" s="4"/>
      <c r="NJJ133" s="4"/>
      <c r="NTF133" s="4"/>
      <c r="ODB133" s="4"/>
      <c r="OMX133" s="4"/>
      <c r="OWT133" s="4"/>
      <c r="PGP133" s="4"/>
      <c r="PQL133" s="4"/>
      <c r="QAH133" s="4"/>
      <c r="QKD133" s="4"/>
      <c r="QTZ133" s="4"/>
      <c r="RDV133" s="4"/>
      <c r="RNR133" s="4"/>
      <c r="RXN133" s="4"/>
      <c r="SHJ133" s="4"/>
      <c r="SRF133" s="4"/>
      <c r="TBB133" s="4"/>
      <c r="TKX133" s="4"/>
      <c r="TUT133" s="4"/>
      <c r="UEP133" s="4"/>
      <c r="UOL133" s="4"/>
      <c r="UYH133" s="4"/>
      <c r="VID133" s="4"/>
      <c r="VRZ133" s="4"/>
      <c r="WBV133" s="4"/>
      <c r="WLR133" s="4"/>
      <c r="WVN133" s="4"/>
    </row>
    <row r="134" spans="1:774 1030:1798 2054:2822 3078:3846 4102:4870 5126:5894 6150:6918 7174:7942 8198:8966 9222:9990 10246:11014 11270:12038 12294:13062 13318:14086 14342:15110 15366:16134" ht="27" customHeight="1" x14ac:dyDescent="0.4">
      <c r="A134" s="66"/>
      <c r="B134" s="335" t="s">
        <v>280</v>
      </c>
      <c r="C134" s="335"/>
      <c r="D134" s="335"/>
      <c r="E134" s="335"/>
      <c r="F134" s="335"/>
      <c r="G134" s="335"/>
      <c r="H134" s="335"/>
      <c r="I134" s="335"/>
      <c r="J134" s="335"/>
      <c r="K134" s="121"/>
      <c r="JB134" s="4"/>
      <c r="SX134" s="4"/>
      <c r="ACT134" s="4"/>
      <c r="AMP134" s="4"/>
      <c r="AWL134" s="4"/>
      <c r="BGH134" s="4"/>
      <c r="BQD134" s="4"/>
      <c r="BZZ134" s="4"/>
      <c r="CJV134" s="4"/>
      <c r="CTR134" s="4"/>
      <c r="DDN134" s="4"/>
      <c r="DNJ134" s="4"/>
      <c r="DXF134" s="4"/>
      <c r="EHB134" s="4"/>
      <c r="EQX134" s="4"/>
      <c r="FAT134" s="4"/>
      <c r="FKP134" s="4"/>
      <c r="FUL134" s="4"/>
      <c r="GEH134" s="4"/>
      <c r="GOD134" s="4"/>
      <c r="GXZ134" s="4"/>
      <c r="HHV134" s="4"/>
      <c r="HRR134" s="4"/>
      <c r="IBN134" s="4"/>
      <c r="ILJ134" s="4"/>
      <c r="IVF134" s="4"/>
      <c r="JFB134" s="4"/>
      <c r="JOX134" s="4"/>
      <c r="JYT134" s="4"/>
      <c r="KIP134" s="4"/>
      <c r="KSL134" s="4"/>
      <c r="LCH134" s="4"/>
      <c r="LMD134" s="4"/>
      <c r="LVZ134" s="4"/>
      <c r="MFV134" s="4"/>
      <c r="MPR134" s="4"/>
      <c r="MZN134" s="4"/>
      <c r="NJJ134" s="4"/>
      <c r="NTF134" s="4"/>
      <c r="ODB134" s="4"/>
      <c r="OMX134" s="4"/>
      <c r="OWT134" s="4"/>
      <c r="PGP134" s="4"/>
      <c r="PQL134" s="4"/>
      <c r="QAH134" s="4"/>
      <c r="QKD134" s="4"/>
      <c r="QTZ134" s="4"/>
      <c r="RDV134" s="4"/>
      <c r="RNR134" s="4"/>
      <c r="RXN134" s="4"/>
      <c r="SHJ134" s="4"/>
      <c r="SRF134" s="4"/>
      <c r="TBB134" s="4"/>
      <c r="TKX134" s="4"/>
      <c r="TUT134" s="4"/>
      <c r="UEP134" s="4"/>
      <c r="UOL134" s="4"/>
      <c r="UYH134" s="4"/>
      <c r="VID134" s="4"/>
      <c r="VRZ134" s="4"/>
      <c r="WBV134" s="4"/>
      <c r="WLR134" s="4"/>
      <c r="WVN134" s="4"/>
    </row>
    <row r="135" spans="1:774 1030:1798 2054:2822 3078:3846 4102:4870 5126:5894 6150:6918 7174:7942 8198:8966 9222:9990 10246:11014 11270:12038 12294:13062 13318:14086 14342:15110 15366:16134" s="62" customFormat="1" ht="15" customHeight="1" x14ac:dyDescent="0.4">
      <c r="A135" s="95"/>
      <c r="B135" s="96"/>
      <c r="C135" s="96"/>
      <c r="D135" s="96"/>
      <c r="E135" s="96"/>
      <c r="F135" s="96"/>
      <c r="G135" s="96"/>
      <c r="H135" s="96"/>
      <c r="I135" s="96"/>
      <c r="J135" s="96"/>
    </row>
    <row r="136" spans="1:774 1030:1798 2054:2822 3078:3846 4102:4870 5126:5894 6150:6918 7174:7942 8198:8966 9222:9990 10246:11014 11270:12038 12294:13062 13318:14086 14342:15110 15366:16134" s="4" customFormat="1" ht="15" customHeight="1" thickBot="1" x14ac:dyDescent="0.45">
      <c r="A136" s="69" t="s">
        <v>57</v>
      </c>
      <c r="B136" s="117" t="s">
        <v>167</v>
      </c>
      <c r="C136" s="117"/>
      <c r="D136" s="117"/>
      <c r="E136" s="117"/>
      <c r="F136" s="108"/>
    </row>
    <row r="137" spans="1:774 1030:1798 2054:2822 3078:3846 4102:4870 5126:5894 6150:6918 7174:7942 8198:8966 9222:9990 10246:11014 11270:12038 12294:13062 13318:14086 14342:15110 15366:16134" s="4" customFormat="1" ht="24.9" thickBot="1" x14ac:dyDescent="0.45">
      <c r="A137" s="63" t="s">
        <v>109</v>
      </c>
      <c r="B137" s="42"/>
      <c r="C137" s="42"/>
      <c r="D137" s="42"/>
      <c r="E137" s="42"/>
      <c r="F137" s="42"/>
      <c r="G137" s="13"/>
      <c r="H137" s="14" t="s">
        <v>107</v>
      </c>
      <c r="I137" s="14" t="s">
        <v>108</v>
      </c>
      <c r="J137" s="43"/>
    </row>
    <row r="138" spans="1:774 1030:1798 2054:2822 3078:3846 4102:4870 5126:5894 6150:6918 7174:7942 8198:8966 9222:9990 10246:11014 11270:12038 12294:13062 13318:14086 14342:15110 15366:16134" s="4" customFormat="1" ht="54" customHeight="1" x14ac:dyDescent="0.4">
      <c r="A138" s="69" t="s">
        <v>65</v>
      </c>
      <c r="B138" s="354" t="s">
        <v>232</v>
      </c>
      <c r="C138" s="355"/>
      <c r="D138" s="355"/>
      <c r="E138" s="355"/>
      <c r="F138" s="355"/>
      <c r="G138" s="356"/>
      <c r="H138" s="221"/>
      <c r="I138" s="222"/>
    </row>
    <row r="139" spans="1:774 1030:1798 2054:2822 3078:3846 4102:4870 5126:5894 6150:6918 7174:7942 8198:8966 9222:9990 10246:11014 11270:12038 12294:13062 13318:14086 14342:15110 15366:16134" s="4" customFormat="1" ht="54" customHeight="1" thickBot="1" x14ac:dyDescent="0.45">
      <c r="A139" s="69"/>
      <c r="B139" s="305" t="s">
        <v>233</v>
      </c>
      <c r="C139" s="306"/>
      <c r="D139" s="306"/>
      <c r="E139" s="306"/>
      <c r="F139" s="306"/>
      <c r="G139" s="307"/>
      <c r="H139" s="223"/>
      <c r="I139" s="224"/>
      <c r="K139" s="120"/>
      <c r="M139" s="120"/>
      <c r="N139" s="120"/>
      <c r="S139" s="120"/>
    </row>
    <row r="140" spans="1:774 1030:1798 2054:2822 3078:3846 4102:4870 5126:5894 6150:6918 7174:7942 8198:8966 9222:9990 10246:11014 11270:12038 12294:13062 13318:14086 14342:15110 15366:16134" s="4" customFormat="1" ht="15" customHeight="1" x14ac:dyDescent="0.4">
      <c r="A140" s="69"/>
      <c r="B140" s="125"/>
      <c r="C140" s="125"/>
      <c r="D140" s="125"/>
      <c r="E140" s="125"/>
      <c r="F140" s="125"/>
      <c r="G140" s="125"/>
      <c r="H140" s="131"/>
      <c r="I140" s="132"/>
      <c r="K140" s="120"/>
      <c r="M140" s="120"/>
      <c r="N140" s="120"/>
      <c r="S140" s="120"/>
    </row>
    <row r="141" spans="1:774 1030:1798 2054:2822 3078:3846 4102:4870 5126:5894 6150:6918 7174:7942 8198:8966 9222:9990 10246:11014 11270:12038 12294:13062 13318:14086 14342:15110 15366:16134" s="65" customFormat="1" ht="21.6" customHeight="1" x14ac:dyDescent="0.4">
      <c r="A141" s="69" t="s">
        <v>181</v>
      </c>
      <c r="B141" s="299" t="s">
        <v>151</v>
      </c>
      <c r="C141" s="300"/>
      <c r="D141" s="300"/>
      <c r="E141" s="300"/>
      <c r="F141" s="300"/>
      <c r="G141" s="300"/>
      <c r="H141" s="300"/>
      <c r="I141" s="300"/>
      <c r="K141" s="66"/>
      <c r="M141" s="66"/>
      <c r="N141" s="66"/>
      <c r="S141" s="66"/>
    </row>
    <row r="142" spans="1:774 1030:1798 2054:2822 3078:3846 4102:4870 5126:5894 6150:6918 7174:7942 8198:8966 9222:9990 10246:11014 11270:12038 12294:13062 13318:14086 14342:15110 15366:16134" s="4" customFormat="1" ht="54.6" customHeight="1" x14ac:dyDescent="0.4">
      <c r="A142" s="69"/>
      <c r="B142" s="379" t="s">
        <v>234</v>
      </c>
      <c r="C142" s="379"/>
      <c r="D142" s="379"/>
      <c r="E142" s="379"/>
      <c r="F142" s="379"/>
      <c r="G142" s="379"/>
      <c r="H142" s="379"/>
      <c r="I142" s="379"/>
      <c r="K142" s="120"/>
      <c r="M142" s="120"/>
      <c r="N142" s="120"/>
      <c r="S142" s="120"/>
    </row>
    <row r="143" spans="1:774 1030:1798 2054:2822 3078:3846 4102:4870 5126:5894 6150:6918 7174:7942 8198:8966 9222:9990 10246:11014 11270:12038 12294:13062 13318:14086 14342:15110 15366:16134" s="4" customFormat="1" ht="15" customHeight="1" thickBot="1" x14ac:dyDescent="0.45">
      <c r="A143" s="69"/>
      <c r="B143" s="125"/>
      <c r="C143" s="125"/>
      <c r="D143" s="125"/>
      <c r="E143" s="125"/>
      <c r="F143" s="125"/>
      <c r="G143" s="125"/>
      <c r="H143" s="125"/>
      <c r="I143" s="125"/>
      <c r="K143" s="120"/>
      <c r="M143" s="120"/>
      <c r="N143" s="120"/>
      <c r="S143" s="120"/>
    </row>
    <row r="144" spans="1:774 1030:1798 2054:2822 3078:3846 4102:4870 5126:5894 6150:6918 7174:7942 8198:8966 9222:9990 10246:11014 11270:12038 12294:13062 13318:14086 14342:15110 15366:16134" s="4" customFormat="1" ht="43.15" customHeight="1" thickBot="1" x14ac:dyDescent="0.45">
      <c r="A144" s="63"/>
      <c r="B144" s="42"/>
      <c r="C144" s="42"/>
      <c r="D144" s="42"/>
      <c r="E144" s="42"/>
      <c r="F144" s="42"/>
      <c r="G144" s="13"/>
      <c r="H144" s="92" t="s">
        <v>168</v>
      </c>
      <c r="I144" s="14" t="s">
        <v>169</v>
      </c>
      <c r="K144" s="120"/>
      <c r="M144" s="120"/>
      <c r="N144" s="120"/>
      <c r="S144" s="120"/>
    </row>
    <row r="145" spans="1:19" s="4" customFormat="1" ht="28.15" customHeight="1" thickBot="1" x14ac:dyDescent="0.45">
      <c r="A145" s="69"/>
      <c r="B145" s="358" t="s">
        <v>217</v>
      </c>
      <c r="C145" s="359"/>
      <c r="D145" s="359"/>
      <c r="E145" s="359"/>
      <c r="F145" s="359"/>
      <c r="G145" s="360"/>
      <c r="H145" s="225"/>
      <c r="I145" s="225"/>
      <c r="K145" s="120"/>
      <c r="M145" s="120"/>
      <c r="N145" s="120"/>
      <c r="S145" s="120"/>
    </row>
    <row r="146" spans="1:19" s="4" customFormat="1" ht="15" hidden="1" customHeight="1" x14ac:dyDescent="0.4">
      <c r="A146" s="69"/>
      <c r="B146" s="125"/>
      <c r="C146" s="125"/>
      <c r="D146" s="125"/>
      <c r="E146" s="125"/>
      <c r="F146" s="125"/>
      <c r="G146" s="125"/>
      <c r="H146" s="131"/>
      <c r="I146" s="132"/>
      <c r="K146" s="120"/>
      <c r="M146" s="120"/>
      <c r="N146" s="120"/>
      <c r="S146" s="120"/>
    </row>
    <row r="147" spans="1:19" s="4" customFormat="1" ht="15" customHeight="1" x14ac:dyDescent="0.4">
      <c r="A147" s="69"/>
      <c r="B147" s="117"/>
      <c r="C147" s="117"/>
      <c r="D147" s="117"/>
      <c r="E147" s="108"/>
      <c r="K147" s="120"/>
      <c r="M147" s="120"/>
      <c r="N147" s="120"/>
      <c r="S147" s="4" t="s">
        <v>91</v>
      </c>
    </row>
    <row r="148" spans="1:19" s="4" customFormat="1" ht="15" customHeight="1" x14ac:dyDescent="0.4">
      <c r="A148" s="69" t="s">
        <v>56</v>
      </c>
      <c r="B148" s="357" t="s">
        <v>190</v>
      </c>
      <c r="C148" s="357"/>
      <c r="D148" s="357"/>
      <c r="I148" s="44"/>
      <c r="J148" s="44"/>
      <c r="S148" s="110" t="s">
        <v>92</v>
      </c>
    </row>
    <row r="149" spans="1:19" ht="15" customHeight="1" x14ac:dyDescent="0.4">
      <c r="A149" s="63" t="s">
        <v>133</v>
      </c>
      <c r="Q149" s="4"/>
      <c r="S149" s="110" t="s">
        <v>93</v>
      </c>
    </row>
    <row r="150" spans="1:19" ht="15" customHeight="1" x14ac:dyDescent="0.4">
      <c r="A150" s="69" t="s">
        <v>150</v>
      </c>
      <c r="B150" s="117" t="s">
        <v>116</v>
      </c>
      <c r="C150" s="36"/>
      <c r="D150" s="36"/>
      <c r="E150" s="36"/>
      <c r="F150" s="36"/>
      <c r="G150" s="36"/>
      <c r="H150" s="36"/>
      <c r="I150" s="36"/>
      <c r="J150" s="36"/>
      <c r="S150" s="110" t="s">
        <v>94</v>
      </c>
    </row>
    <row r="151" spans="1:19" ht="15" customHeight="1" x14ac:dyDescent="0.4">
      <c r="A151" s="72" t="s">
        <v>109</v>
      </c>
      <c r="B151" s="117"/>
      <c r="C151" s="36"/>
      <c r="D151" s="36"/>
      <c r="E151" s="36"/>
      <c r="F151" s="36"/>
      <c r="G151" s="36"/>
      <c r="H151" s="36"/>
      <c r="I151" s="36"/>
      <c r="J151" s="36"/>
      <c r="S151" s="45" t="s">
        <v>39</v>
      </c>
    </row>
    <row r="152" spans="1:19" ht="135.75" customHeight="1" x14ac:dyDescent="0.4">
      <c r="A152" s="82"/>
      <c r="B152" s="284" t="s">
        <v>220</v>
      </c>
      <c r="C152" s="284"/>
      <c r="D152" s="284"/>
      <c r="E152" s="284"/>
      <c r="F152" s="284"/>
      <c r="G152" s="284"/>
      <c r="H152" s="284"/>
      <c r="I152" s="284"/>
      <c r="J152" s="284"/>
      <c r="K152" s="45"/>
      <c r="S152" s="110" t="s">
        <v>117</v>
      </c>
    </row>
    <row r="153" spans="1:19" ht="15" customHeight="1" x14ac:dyDescent="0.4">
      <c r="A153" s="69"/>
      <c r="B153" s="5"/>
      <c r="C153" s="5"/>
      <c r="D153" s="5"/>
      <c r="E153" s="5"/>
      <c r="F153" s="5"/>
      <c r="G153" s="5"/>
      <c r="H153" s="5"/>
      <c r="I153" s="5"/>
      <c r="J153" s="5"/>
      <c r="K153" s="45"/>
    </row>
    <row r="154" spans="1:19" ht="21" customHeight="1" thickBot="1" x14ac:dyDescent="0.45">
      <c r="A154" s="69"/>
      <c r="B154" s="335" t="s">
        <v>281</v>
      </c>
      <c r="C154" s="335"/>
      <c r="D154" s="335"/>
      <c r="E154" s="335"/>
      <c r="F154" s="335"/>
      <c r="G154" s="335"/>
      <c r="H154" s="335"/>
      <c r="I154" s="335"/>
      <c r="J154" s="335"/>
    </row>
    <row r="155" spans="1:19" ht="45.75" customHeight="1" thickBot="1" x14ac:dyDescent="0.45">
      <c r="A155" s="69"/>
      <c r="B155" s="407" t="s">
        <v>149</v>
      </c>
      <c r="C155" s="407"/>
      <c r="D155" s="303" t="s">
        <v>261</v>
      </c>
      <c r="E155" s="303"/>
      <c r="F155" s="303"/>
      <c r="G155" s="303" t="s">
        <v>152</v>
      </c>
      <c r="H155" s="303"/>
      <c r="I155" s="303"/>
      <c r="J155" s="111"/>
      <c r="K155" s="113"/>
    </row>
    <row r="156" spans="1:19" ht="98.7" thickBot="1" x14ac:dyDescent="0.45">
      <c r="A156" s="69"/>
      <c r="B156" s="408"/>
      <c r="C156" s="408"/>
      <c r="D156" s="18" t="s">
        <v>170</v>
      </c>
      <c r="E156" s="18" t="s">
        <v>171</v>
      </c>
      <c r="F156" s="18" t="s">
        <v>172</v>
      </c>
      <c r="G156" s="18" t="s">
        <v>170</v>
      </c>
      <c r="H156" s="18" t="s">
        <v>171</v>
      </c>
      <c r="I156" s="18" t="s">
        <v>172</v>
      </c>
      <c r="J156" s="111"/>
      <c r="K156" s="113"/>
    </row>
    <row r="157" spans="1:19" x14ac:dyDescent="0.4">
      <c r="A157" s="69"/>
      <c r="B157" s="382" t="s">
        <v>282</v>
      </c>
      <c r="C157" s="382"/>
      <c r="D157" s="203"/>
      <c r="E157" s="203"/>
      <c r="F157" s="203"/>
      <c r="G157" s="203"/>
      <c r="H157" s="203"/>
      <c r="I157" s="203"/>
      <c r="J157" s="111"/>
      <c r="K157" s="113"/>
    </row>
    <row r="158" spans="1:19" ht="24.75" customHeight="1" x14ac:dyDescent="0.4">
      <c r="A158" s="69"/>
      <c r="B158" s="296" t="s">
        <v>83</v>
      </c>
      <c r="C158" s="296"/>
      <c r="D158" s="204"/>
      <c r="E158" s="204"/>
      <c r="F158" s="204"/>
      <c r="G158" s="204"/>
      <c r="H158" s="204"/>
      <c r="I158" s="204"/>
      <c r="J158" s="111"/>
      <c r="K158" s="113"/>
    </row>
    <row r="159" spans="1:19" x14ac:dyDescent="0.4">
      <c r="A159" s="69"/>
      <c r="B159" s="296" t="s">
        <v>82</v>
      </c>
      <c r="C159" s="296"/>
      <c r="D159" s="204"/>
      <c r="E159" s="204"/>
      <c r="F159" s="204"/>
      <c r="G159" s="204"/>
      <c r="H159" s="204"/>
      <c r="I159" s="204"/>
      <c r="J159" s="111"/>
      <c r="K159" s="113"/>
    </row>
    <row r="160" spans="1:19" x14ac:dyDescent="0.4">
      <c r="A160" s="69"/>
      <c r="B160" s="296" t="s">
        <v>44</v>
      </c>
      <c r="C160" s="296"/>
      <c r="D160" s="204"/>
      <c r="E160" s="204"/>
      <c r="F160" s="204"/>
      <c r="G160" s="204"/>
      <c r="H160" s="204"/>
      <c r="I160" s="204"/>
      <c r="J160" s="111"/>
      <c r="K160" s="113"/>
    </row>
    <row r="161" spans="1:11" x14ac:dyDescent="0.4">
      <c r="A161" s="69"/>
      <c r="B161" s="296" t="s">
        <v>45</v>
      </c>
      <c r="C161" s="296"/>
      <c r="D161" s="204"/>
      <c r="E161" s="204"/>
      <c r="F161" s="204"/>
      <c r="G161" s="204"/>
      <c r="H161" s="204"/>
      <c r="I161" s="204"/>
      <c r="J161" s="111"/>
      <c r="K161" s="113"/>
    </row>
    <row r="162" spans="1:11" x14ac:dyDescent="0.4">
      <c r="A162" s="69"/>
      <c r="B162" s="296" t="s">
        <v>46</v>
      </c>
      <c r="C162" s="296"/>
      <c r="D162" s="204"/>
      <c r="E162" s="204"/>
      <c r="F162" s="204"/>
      <c r="G162" s="204"/>
      <c r="H162" s="204"/>
      <c r="I162" s="204"/>
      <c r="J162" s="111"/>
      <c r="K162" s="113"/>
    </row>
    <row r="163" spans="1:11" x14ac:dyDescent="0.4">
      <c r="A163" s="69"/>
      <c r="B163" s="363" t="s">
        <v>47</v>
      </c>
      <c r="C163" s="363"/>
      <c r="D163" s="47">
        <v>6.88</v>
      </c>
      <c r="E163" s="47">
        <v>6.88</v>
      </c>
      <c r="F163" s="47">
        <v>6.88</v>
      </c>
      <c r="G163" s="47">
        <v>6.88</v>
      </c>
      <c r="H163" s="47">
        <v>6.88</v>
      </c>
      <c r="I163" s="47">
        <v>6.88</v>
      </c>
      <c r="J163" s="111"/>
      <c r="K163" s="113"/>
    </row>
    <row r="164" spans="1:11" x14ac:dyDescent="0.4">
      <c r="A164" s="69"/>
      <c r="B164" s="363" t="s">
        <v>48</v>
      </c>
      <c r="C164" s="363"/>
      <c r="D164" s="47">
        <v>0.438</v>
      </c>
      <c r="E164" s="47">
        <v>0.438</v>
      </c>
      <c r="F164" s="47">
        <v>0.438</v>
      </c>
      <c r="G164" s="47">
        <v>0.438</v>
      </c>
      <c r="H164" s="47">
        <v>0.438</v>
      </c>
      <c r="I164" s="47">
        <v>0.438</v>
      </c>
      <c r="J164" s="111"/>
      <c r="K164" s="113"/>
    </row>
    <row r="165" spans="1:11" x14ac:dyDescent="0.4">
      <c r="A165" s="69"/>
      <c r="B165" s="363" t="s">
        <v>120</v>
      </c>
      <c r="C165" s="363"/>
      <c r="D165" s="50">
        <v>0.38800000000000001</v>
      </c>
      <c r="E165" s="50">
        <v>0.38800000000000001</v>
      </c>
      <c r="F165" s="50">
        <v>0.38800000000000001</v>
      </c>
      <c r="G165" s="50">
        <v>0.38800000000000001</v>
      </c>
      <c r="H165" s="50">
        <v>0.38800000000000001</v>
      </c>
      <c r="I165" s="50">
        <v>0.38800000000000001</v>
      </c>
      <c r="J165" s="111"/>
      <c r="K165" s="113"/>
    </row>
    <row r="166" spans="1:11" s="139" customFormat="1" x14ac:dyDescent="0.4">
      <c r="A166" s="69"/>
      <c r="B166" s="265" t="s">
        <v>254</v>
      </c>
      <c r="C166" s="375"/>
      <c r="D166" s="47">
        <v>6.0000000000000001E-3</v>
      </c>
      <c r="E166" s="47">
        <v>6.0000000000000001E-3</v>
      </c>
      <c r="F166" s="47">
        <v>6.0000000000000001E-3</v>
      </c>
      <c r="G166" s="47">
        <v>6.0000000000000001E-3</v>
      </c>
      <c r="H166" s="47">
        <v>6.0000000000000001E-3</v>
      </c>
      <c r="I166" s="47">
        <v>6.0000000000000001E-3</v>
      </c>
      <c r="J166" s="140"/>
      <c r="K166" s="141"/>
    </row>
    <row r="167" spans="1:11" x14ac:dyDescent="0.4">
      <c r="A167" s="69"/>
      <c r="B167" s="363" t="s">
        <v>105</v>
      </c>
      <c r="C167" s="363"/>
      <c r="D167" s="47">
        <v>-2.8000000000000001E-2</v>
      </c>
      <c r="E167" s="47">
        <v>-2.8000000000000001E-2</v>
      </c>
      <c r="F167" s="47">
        <v>-2.8000000000000001E-2</v>
      </c>
      <c r="G167" s="47">
        <v>-2.8000000000000001E-2</v>
      </c>
      <c r="H167" s="47">
        <v>-2.8000000000000001E-2</v>
      </c>
      <c r="I167" s="47">
        <v>-2.8000000000000001E-2</v>
      </c>
      <c r="J167" s="111"/>
      <c r="K167" s="113"/>
    </row>
    <row r="168" spans="1:11" x14ac:dyDescent="0.4">
      <c r="A168" s="69"/>
      <c r="B168" s="363" t="s">
        <v>89</v>
      </c>
      <c r="C168" s="363"/>
      <c r="D168" s="154">
        <v>2.0499999999999998</v>
      </c>
      <c r="E168" s="155">
        <v>2.0499999999999998</v>
      </c>
      <c r="F168" s="155">
        <v>2.0499999999999998</v>
      </c>
      <c r="G168" s="154">
        <v>2.0499999999999998</v>
      </c>
      <c r="H168" s="154">
        <v>2.0499999999999998</v>
      </c>
      <c r="I168" s="154">
        <v>2.0499999999999998</v>
      </c>
      <c r="J168" s="111"/>
      <c r="K168" s="113"/>
    </row>
    <row r="169" spans="1:11" x14ac:dyDescent="0.4">
      <c r="A169" s="69"/>
      <c r="B169" s="363" t="s">
        <v>88</v>
      </c>
      <c r="C169" s="265"/>
      <c r="D169" s="47" t="str">
        <f t="shared" ref="D169:I169" si="0">IF(D157="","",(D157/119*19))</f>
        <v/>
      </c>
      <c r="E169" s="47" t="str">
        <f t="shared" si="0"/>
        <v/>
      </c>
      <c r="F169" s="47" t="str">
        <f t="shared" si="0"/>
        <v/>
      </c>
      <c r="G169" s="47" t="str">
        <f t="shared" si="0"/>
        <v/>
      </c>
      <c r="H169" s="47" t="str">
        <f t="shared" si="0"/>
        <v/>
      </c>
      <c r="I169" s="47" t="str">
        <f t="shared" si="0"/>
        <v/>
      </c>
      <c r="J169" s="111"/>
      <c r="K169" s="113"/>
    </row>
    <row r="170" spans="1:11" ht="39.6" customHeight="1" thickBot="1" x14ac:dyDescent="0.45">
      <c r="A170" s="69"/>
      <c r="B170" s="380" t="s">
        <v>283</v>
      </c>
      <c r="C170" s="381"/>
      <c r="D170" s="245" t="str">
        <f>IF(D157="","",(D157-SUM(D158:D169)))</f>
        <v/>
      </c>
      <c r="E170" s="245" t="str">
        <f t="shared" ref="E170:I170" si="1">IF(E157="","",(E157-SUM(E158:E169)))</f>
        <v/>
      </c>
      <c r="F170" s="245" t="str">
        <f t="shared" si="1"/>
        <v/>
      </c>
      <c r="G170" s="245" t="str">
        <f t="shared" si="1"/>
        <v/>
      </c>
      <c r="H170" s="245" t="str">
        <f t="shared" si="1"/>
        <v/>
      </c>
      <c r="I170" s="245" t="str">
        <f t="shared" si="1"/>
        <v/>
      </c>
      <c r="J170" s="111"/>
      <c r="K170" s="113"/>
    </row>
    <row r="171" spans="1:11" ht="15" hidden="1" customHeight="1" x14ac:dyDescent="0.4">
      <c r="A171" s="69"/>
      <c r="B171" s="111"/>
      <c r="C171" s="111"/>
      <c r="D171" s="111"/>
      <c r="E171" s="111"/>
      <c r="F171" s="111"/>
      <c r="G171" s="111"/>
      <c r="H171" s="111"/>
      <c r="I171" s="111"/>
      <c r="J171" s="111"/>
      <c r="K171" s="113"/>
    </row>
    <row r="172" spans="1:11" ht="15" customHeight="1" x14ac:dyDescent="0.4">
      <c r="A172" s="69"/>
      <c r="B172" s="144" t="s">
        <v>262</v>
      </c>
      <c r="C172" s="111"/>
      <c r="D172" s="111"/>
      <c r="E172" s="111"/>
      <c r="F172" s="111"/>
      <c r="G172" s="111"/>
      <c r="H172" s="111"/>
      <c r="I172" s="111"/>
      <c r="J172" s="111"/>
      <c r="K172" s="113"/>
    </row>
    <row r="173" spans="1:11" ht="15" customHeight="1" thickBot="1" x14ac:dyDescent="0.45">
      <c r="A173" s="69"/>
      <c r="B173" s="111"/>
      <c r="C173" s="111"/>
      <c r="D173" s="111"/>
      <c r="E173" s="111"/>
      <c r="F173" s="111"/>
      <c r="G173" s="111"/>
      <c r="H173" s="111"/>
      <c r="I173" s="111"/>
      <c r="J173" s="111"/>
      <c r="K173" s="113"/>
    </row>
    <row r="174" spans="1:11" ht="47.25" customHeight="1" thickBot="1" x14ac:dyDescent="0.45">
      <c r="A174" s="69"/>
      <c r="B174" s="409" t="s">
        <v>149</v>
      </c>
      <c r="C174" s="410"/>
      <c r="D174" s="361" t="s">
        <v>153</v>
      </c>
      <c r="E174" s="361"/>
      <c r="F174" s="362"/>
      <c r="G174" s="422" t="s">
        <v>154</v>
      </c>
      <c r="H174" s="361"/>
      <c r="I174" s="362"/>
      <c r="J174" s="111"/>
      <c r="K174" s="113"/>
    </row>
    <row r="175" spans="1:11" ht="98.7" thickBot="1" x14ac:dyDescent="0.45">
      <c r="A175" s="69"/>
      <c r="B175" s="411"/>
      <c r="C175" s="412"/>
      <c r="D175" s="18" t="s">
        <v>170</v>
      </c>
      <c r="E175" s="18" t="s">
        <v>171</v>
      </c>
      <c r="F175" s="18" t="s">
        <v>172</v>
      </c>
      <c r="G175" s="18" t="s">
        <v>170</v>
      </c>
      <c r="H175" s="18" t="s">
        <v>171</v>
      </c>
      <c r="I175" s="18" t="s">
        <v>172</v>
      </c>
      <c r="J175" s="111"/>
      <c r="K175" s="113"/>
    </row>
    <row r="176" spans="1:11" ht="12.75" customHeight="1" x14ac:dyDescent="0.4">
      <c r="A176" s="69"/>
      <c r="B176" s="382" t="s">
        <v>282</v>
      </c>
      <c r="C176" s="382"/>
      <c r="D176" s="205"/>
      <c r="E176" s="206"/>
      <c r="F176" s="207"/>
      <c r="G176" s="205"/>
      <c r="H176" s="206"/>
      <c r="I176" s="207"/>
      <c r="J176" s="111"/>
      <c r="K176" s="113"/>
    </row>
    <row r="177" spans="1:16" ht="24.75" customHeight="1" x14ac:dyDescent="0.4">
      <c r="A177" s="69"/>
      <c r="B177" s="296" t="s">
        <v>83</v>
      </c>
      <c r="C177" s="296"/>
      <c r="D177" s="208"/>
      <c r="E177" s="209"/>
      <c r="F177" s="210"/>
      <c r="G177" s="208"/>
      <c r="H177" s="209"/>
      <c r="I177" s="210"/>
      <c r="J177" s="111"/>
      <c r="K177" s="113"/>
    </row>
    <row r="178" spans="1:16" ht="12.75" customHeight="1" x14ac:dyDescent="0.4">
      <c r="A178" s="69"/>
      <c r="B178" s="296" t="s">
        <v>82</v>
      </c>
      <c r="C178" s="296"/>
      <c r="D178" s="211"/>
      <c r="E178" s="204"/>
      <c r="F178" s="212"/>
      <c r="G178" s="211"/>
      <c r="H178" s="204"/>
      <c r="I178" s="212"/>
      <c r="J178" s="111"/>
      <c r="K178" s="113"/>
    </row>
    <row r="179" spans="1:16" ht="12.75" customHeight="1" x14ac:dyDescent="0.4">
      <c r="A179" s="69"/>
      <c r="B179" s="296" t="s">
        <v>44</v>
      </c>
      <c r="C179" s="296"/>
      <c r="D179" s="211"/>
      <c r="E179" s="204"/>
      <c r="F179" s="212"/>
      <c r="G179" s="211"/>
      <c r="H179" s="204"/>
      <c r="I179" s="212"/>
      <c r="J179" s="111"/>
      <c r="K179" s="113"/>
    </row>
    <row r="180" spans="1:16" ht="12.75" customHeight="1" x14ac:dyDescent="0.4">
      <c r="A180" s="69"/>
      <c r="B180" s="296" t="s">
        <v>45</v>
      </c>
      <c r="C180" s="296"/>
      <c r="D180" s="211"/>
      <c r="E180" s="204"/>
      <c r="F180" s="212"/>
      <c r="G180" s="211"/>
      <c r="H180" s="204"/>
      <c r="I180" s="212"/>
      <c r="J180" s="111"/>
      <c r="K180" s="113"/>
    </row>
    <row r="181" spans="1:16" ht="12.75" customHeight="1" x14ac:dyDescent="0.4">
      <c r="A181" s="69"/>
      <c r="B181" s="296" t="s">
        <v>46</v>
      </c>
      <c r="C181" s="296"/>
      <c r="D181" s="211"/>
      <c r="E181" s="204"/>
      <c r="F181" s="212"/>
      <c r="G181" s="211"/>
      <c r="H181" s="204"/>
      <c r="I181" s="212"/>
      <c r="J181" s="111"/>
      <c r="K181" s="113"/>
    </row>
    <row r="182" spans="1:16" ht="12.75" customHeight="1" x14ac:dyDescent="0.4">
      <c r="A182" s="69"/>
      <c r="B182" s="363" t="s">
        <v>47</v>
      </c>
      <c r="C182" s="363"/>
      <c r="D182" s="47">
        <v>6.88</v>
      </c>
      <c r="E182" s="47">
        <v>6.88</v>
      </c>
      <c r="F182" s="47">
        <v>6.88</v>
      </c>
      <c r="G182" s="47">
        <v>6.88</v>
      </c>
      <c r="H182" s="47">
        <v>6.88</v>
      </c>
      <c r="I182" s="47">
        <v>6.88</v>
      </c>
      <c r="J182" s="111"/>
      <c r="K182" s="113"/>
    </row>
    <row r="183" spans="1:16" ht="12.75" customHeight="1" x14ac:dyDescent="0.4">
      <c r="A183" s="69"/>
      <c r="B183" s="363" t="s">
        <v>48</v>
      </c>
      <c r="C183" s="363"/>
      <c r="D183" s="47">
        <v>0.438</v>
      </c>
      <c r="E183" s="47">
        <v>0.438</v>
      </c>
      <c r="F183" s="47">
        <v>0.438</v>
      </c>
      <c r="G183" s="47">
        <v>0.438</v>
      </c>
      <c r="H183" s="47">
        <v>0.438</v>
      </c>
      <c r="I183" s="47">
        <v>0.438</v>
      </c>
      <c r="J183" s="111"/>
      <c r="K183" s="113"/>
    </row>
    <row r="184" spans="1:16" ht="12.75" customHeight="1" x14ac:dyDescent="0.4">
      <c r="A184" s="69"/>
      <c r="B184" s="363" t="s">
        <v>120</v>
      </c>
      <c r="C184" s="363"/>
      <c r="D184" s="50">
        <v>0.38800000000000001</v>
      </c>
      <c r="E184" s="50">
        <v>0.38800000000000001</v>
      </c>
      <c r="F184" s="50">
        <v>0.38800000000000001</v>
      </c>
      <c r="G184" s="50">
        <v>0.38800000000000001</v>
      </c>
      <c r="H184" s="50">
        <v>0.38800000000000001</v>
      </c>
      <c r="I184" s="50">
        <v>0.38800000000000001</v>
      </c>
      <c r="J184" s="111"/>
      <c r="K184" s="113"/>
    </row>
    <row r="185" spans="1:16" s="139" customFormat="1" ht="12.75" customHeight="1" x14ac:dyDescent="0.4">
      <c r="A185" s="69"/>
      <c r="B185" s="265" t="s">
        <v>254</v>
      </c>
      <c r="C185" s="375"/>
      <c r="D185" s="47">
        <v>6.0000000000000001E-3</v>
      </c>
      <c r="E185" s="47">
        <v>6.0000000000000001E-3</v>
      </c>
      <c r="F185" s="47">
        <v>6.0000000000000001E-3</v>
      </c>
      <c r="G185" s="47">
        <v>6.0000000000000001E-3</v>
      </c>
      <c r="H185" s="47">
        <v>6.0000000000000001E-3</v>
      </c>
      <c r="I185" s="47">
        <v>6.0000000000000001E-3</v>
      </c>
      <c r="J185" s="140"/>
      <c r="K185" s="141"/>
    </row>
    <row r="186" spans="1:16" ht="12.75" customHeight="1" x14ac:dyDescent="0.4">
      <c r="A186" s="69"/>
      <c r="B186" s="363" t="s">
        <v>105</v>
      </c>
      <c r="C186" s="363"/>
      <c r="D186" s="47">
        <v>-2.8000000000000001E-2</v>
      </c>
      <c r="E186" s="47">
        <v>-2.8000000000000001E-2</v>
      </c>
      <c r="F186" s="47">
        <v>-2.8000000000000001E-2</v>
      </c>
      <c r="G186" s="47">
        <v>-2.8000000000000001E-2</v>
      </c>
      <c r="H186" s="47">
        <v>-2.8000000000000001E-2</v>
      </c>
      <c r="I186" s="47">
        <v>-2.8000000000000001E-2</v>
      </c>
      <c r="J186" s="111"/>
      <c r="K186" s="113"/>
    </row>
    <row r="187" spans="1:16" ht="12.75" customHeight="1" x14ac:dyDescent="0.4">
      <c r="A187" s="69"/>
      <c r="B187" s="363" t="s">
        <v>89</v>
      </c>
      <c r="C187" s="363"/>
      <c r="D187" s="154">
        <v>2.0499999999999998</v>
      </c>
      <c r="E187" s="154">
        <v>2.0499999999999998</v>
      </c>
      <c r="F187" s="154">
        <v>2.0499999999999998</v>
      </c>
      <c r="G187" s="154">
        <v>2.0499999999999998</v>
      </c>
      <c r="H187" s="154">
        <v>2.0499999999999998</v>
      </c>
      <c r="I187" s="154">
        <v>2.0499999999999998</v>
      </c>
      <c r="J187" s="111"/>
      <c r="K187" s="113"/>
    </row>
    <row r="188" spans="1:16" ht="12.75" customHeight="1" x14ac:dyDescent="0.4">
      <c r="A188" s="69"/>
      <c r="B188" s="363" t="s">
        <v>88</v>
      </c>
      <c r="C188" s="265"/>
      <c r="D188" s="47" t="str">
        <f t="shared" ref="D188:I188" si="2">IF(D176="","",(D176/119*19))</f>
        <v/>
      </c>
      <c r="E188" s="47" t="str">
        <f t="shared" si="2"/>
        <v/>
      </c>
      <c r="F188" s="47" t="str">
        <f t="shared" si="2"/>
        <v/>
      </c>
      <c r="G188" s="47" t="str">
        <f t="shared" si="2"/>
        <v/>
      </c>
      <c r="H188" s="47" t="str">
        <f t="shared" si="2"/>
        <v/>
      </c>
      <c r="I188" s="47" t="str">
        <f t="shared" si="2"/>
        <v/>
      </c>
      <c r="J188" s="111"/>
      <c r="K188" s="113"/>
    </row>
    <row r="189" spans="1:16" ht="53.5" customHeight="1" thickBot="1" x14ac:dyDescent="0.45">
      <c r="A189" s="69"/>
      <c r="B189" s="380" t="s">
        <v>283</v>
      </c>
      <c r="C189" s="381"/>
      <c r="D189" s="245" t="str">
        <f t="shared" ref="D189:I189" si="3">IF(D176="","",(D176-SUM(D177:D188)))</f>
        <v/>
      </c>
      <c r="E189" s="245" t="str">
        <f t="shared" si="3"/>
        <v/>
      </c>
      <c r="F189" s="245" t="str">
        <f t="shared" si="3"/>
        <v/>
      </c>
      <c r="G189" s="245" t="str">
        <f t="shared" si="3"/>
        <v/>
      </c>
      <c r="H189" s="245" t="str">
        <f t="shared" si="3"/>
        <v/>
      </c>
      <c r="I189" s="245" t="str">
        <f t="shared" si="3"/>
        <v/>
      </c>
      <c r="J189" s="111"/>
      <c r="K189" s="113"/>
    </row>
    <row r="190" spans="1:16" ht="15" hidden="1" customHeight="1" x14ac:dyDescent="0.4">
      <c r="A190" s="69"/>
      <c r="B190" s="111"/>
      <c r="C190" s="111"/>
      <c r="D190" s="111"/>
      <c r="E190" s="111"/>
      <c r="F190" s="111"/>
      <c r="G190" s="111"/>
      <c r="H190" s="111"/>
      <c r="I190" s="111"/>
      <c r="J190" s="111"/>
      <c r="K190" s="113"/>
    </row>
    <row r="191" spans="1:16" ht="13.5" customHeight="1" x14ac:dyDescent="0.4">
      <c r="A191" s="69"/>
      <c r="B191" s="111"/>
      <c r="C191" s="111"/>
      <c r="D191" s="111"/>
      <c r="E191" s="111"/>
      <c r="F191" s="111"/>
      <c r="G191" s="111"/>
      <c r="H191" s="111"/>
      <c r="I191" s="111"/>
      <c r="J191" s="111"/>
      <c r="K191" s="113"/>
    </row>
    <row r="192" spans="1:16" ht="13.5" customHeight="1" x14ac:dyDescent="0.4">
      <c r="A192" s="69"/>
      <c r="B192" s="167"/>
      <c r="C192" s="36"/>
      <c r="D192" s="36"/>
      <c r="E192" s="168"/>
      <c r="F192" s="168"/>
      <c r="G192" s="168"/>
      <c r="H192" s="168"/>
      <c r="I192" s="168"/>
      <c r="J192" s="168"/>
      <c r="K192" s="110"/>
      <c r="P192" s="4"/>
    </row>
    <row r="193" spans="1:11" ht="13.5" customHeight="1" x14ac:dyDescent="0.4">
      <c r="A193" s="69" t="s">
        <v>182</v>
      </c>
      <c r="B193" s="169" t="s">
        <v>124</v>
      </c>
      <c r="C193" s="170"/>
      <c r="D193" s="170"/>
      <c r="E193" s="170"/>
      <c r="F193" s="171"/>
      <c r="G193" s="171"/>
      <c r="H193" s="171"/>
      <c r="I193" s="171"/>
      <c r="J193" s="171"/>
      <c r="K193" s="110"/>
    </row>
    <row r="194" spans="1:11" ht="13.5" customHeight="1" x14ac:dyDescent="0.4">
      <c r="A194" s="72" t="s">
        <v>110</v>
      </c>
      <c r="B194" s="169"/>
      <c r="C194" s="170"/>
      <c r="D194" s="170"/>
      <c r="E194" s="170"/>
      <c r="F194" s="171"/>
      <c r="G194" s="171"/>
      <c r="H194" s="171"/>
      <c r="I194" s="171"/>
      <c r="J194" s="171"/>
      <c r="K194" s="110"/>
    </row>
    <row r="195" spans="1:11" ht="13.5" customHeight="1" x14ac:dyDescent="0.4">
      <c r="A195" s="69"/>
      <c r="B195" s="328" t="s">
        <v>114</v>
      </c>
      <c r="C195" s="328"/>
      <c r="D195" s="328"/>
      <c r="E195" s="87"/>
      <c r="F195" s="87"/>
      <c r="G195" s="87"/>
      <c r="H195" s="87"/>
      <c r="I195" s="87"/>
      <c r="J195" s="87"/>
      <c r="K195" s="110"/>
    </row>
    <row r="196" spans="1:11" ht="13.5" customHeight="1" x14ac:dyDescent="0.4">
      <c r="A196" s="69"/>
      <c r="B196" s="169" t="s">
        <v>164</v>
      </c>
      <c r="C196" s="169"/>
      <c r="D196" s="169"/>
      <c r="E196" s="87"/>
      <c r="F196" s="87"/>
      <c r="G196" s="87"/>
      <c r="H196" s="87"/>
      <c r="I196" s="87"/>
      <c r="J196" s="87"/>
      <c r="K196" s="110"/>
    </row>
    <row r="197" spans="1:11" ht="13.5" customHeight="1" x14ac:dyDescent="0.4">
      <c r="A197" s="69"/>
      <c r="B197" s="327" t="s">
        <v>221</v>
      </c>
      <c r="C197" s="326"/>
      <c r="D197" s="326"/>
      <c r="E197" s="326"/>
      <c r="F197" s="326"/>
      <c r="G197" s="326"/>
      <c r="H197" s="326"/>
      <c r="I197" s="326"/>
      <c r="J197" s="326"/>
      <c r="K197" s="110"/>
    </row>
    <row r="198" spans="1:11" ht="13.5" customHeight="1" x14ac:dyDescent="0.4">
      <c r="A198" s="69"/>
      <c r="B198" s="326"/>
      <c r="C198" s="326"/>
      <c r="D198" s="326"/>
      <c r="E198" s="326"/>
      <c r="F198" s="326"/>
      <c r="G198" s="326"/>
      <c r="H198" s="326"/>
      <c r="I198" s="326"/>
      <c r="J198" s="326"/>
      <c r="K198" s="110"/>
    </row>
    <row r="199" spans="1:11" ht="13.5" customHeight="1" x14ac:dyDescent="0.4">
      <c r="A199" s="69"/>
      <c r="B199" s="326"/>
      <c r="C199" s="326"/>
      <c r="D199" s="326"/>
      <c r="E199" s="326"/>
      <c r="F199" s="326"/>
      <c r="G199" s="326"/>
      <c r="H199" s="326"/>
      <c r="I199" s="326"/>
      <c r="J199" s="326"/>
      <c r="K199" s="110"/>
    </row>
    <row r="200" spans="1:11" ht="13.5" customHeight="1" x14ac:dyDescent="0.4">
      <c r="A200" s="69"/>
      <c r="B200" s="326" t="s">
        <v>115</v>
      </c>
      <c r="C200" s="326"/>
      <c r="D200" s="326"/>
      <c r="E200" s="326"/>
      <c r="F200" s="326"/>
      <c r="G200" s="326"/>
      <c r="H200" s="326"/>
      <c r="I200" s="326"/>
      <c r="J200" s="326"/>
    </row>
    <row r="201" spans="1:11" ht="13.5" customHeight="1" x14ac:dyDescent="0.4">
      <c r="A201" s="69"/>
      <c r="B201" s="326" t="s">
        <v>284</v>
      </c>
      <c r="C201" s="326"/>
      <c r="D201" s="326"/>
      <c r="E201" s="326"/>
      <c r="F201" s="326"/>
      <c r="G201" s="326"/>
      <c r="H201" s="326"/>
      <c r="I201" s="326"/>
      <c r="J201" s="326"/>
    </row>
    <row r="202" spans="1:11" ht="15" customHeight="1" thickBot="1" x14ac:dyDescent="0.45">
      <c r="A202" s="69"/>
      <c r="B202" s="114"/>
      <c r="C202" s="114"/>
      <c r="D202" s="114"/>
      <c r="E202" s="114"/>
      <c r="F202" s="114"/>
      <c r="G202" s="114"/>
      <c r="H202" s="114"/>
      <c r="I202" s="114"/>
      <c r="J202" s="114"/>
    </row>
    <row r="203" spans="1:11" ht="37.200000000000003" thickBot="1" x14ac:dyDescent="0.45">
      <c r="A203" s="69"/>
      <c r="B203" s="38"/>
      <c r="C203" s="38"/>
      <c r="D203" s="38"/>
      <c r="E203" s="172"/>
      <c r="F203" s="174" t="s">
        <v>119</v>
      </c>
      <c r="G203" s="173" t="s">
        <v>144</v>
      </c>
      <c r="H203" s="36"/>
      <c r="I203" s="36"/>
      <c r="J203" s="36"/>
    </row>
    <row r="204" spans="1:11" ht="15" customHeight="1" x14ac:dyDescent="0.4">
      <c r="A204" s="69"/>
      <c r="B204" s="373" t="s">
        <v>255</v>
      </c>
      <c r="C204" s="374"/>
      <c r="D204" s="374"/>
      <c r="E204" s="374"/>
      <c r="F204" s="230"/>
      <c r="G204" s="231"/>
      <c r="H204" s="36"/>
      <c r="I204" s="36"/>
      <c r="J204" s="36"/>
    </row>
    <row r="205" spans="1:11" ht="15" customHeight="1" x14ac:dyDescent="0.4">
      <c r="A205" s="69"/>
      <c r="B205" s="329" t="s">
        <v>142</v>
      </c>
      <c r="C205" s="330"/>
      <c r="D205" s="330"/>
      <c r="E205" s="330"/>
      <c r="F205" s="232"/>
      <c r="G205" s="233"/>
      <c r="H205" s="36"/>
      <c r="I205" s="36"/>
      <c r="J205" s="36"/>
    </row>
    <row r="206" spans="1:11" ht="31.5" customHeight="1" x14ac:dyDescent="0.4">
      <c r="A206" s="69"/>
      <c r="B206" s="267" t="s">
        <v>143</v>
      </c>
      <c r="C206" s="268"/>
      <c r="D206" s="268"/>
      <c r="E206" s="268"/>
      <c r="F206" s="232"/>
      <c r="G206" s="233"/>
      <c r="H206" s="36"/>
      <c r="I206" s="36"/>
      <c r="J206" s="36"/>
    </row>
    <row r="207" spans="1:11" ht="15" customHeight="1" x14ac:dyDescent="0.4">
      <c r="A207" s="69"/>
      <c r="B207" s="267" t="s">
        <v>46</v>
      </c>
      <c r="C207" s="268"/>
      <c r="D207" s="268"/>
      <c r="E207" s="268"/>
      <c r="F207" s="232"/>
      <c r="G207" s="233"/>
      <c r="H207" s="36"/>
      <c r="I207" s="36"/>
      <c r="J207" s="36"/>
    </row>
    <row r="208" spans="1:11" ht="15" customHeight="1" x14ac:dyDescent="0.4">
      <c r="A208" s="69"/>
      <c r="B208" s="267" t="s">
        <v>47</v>
      </c>
      <c r="C208" s="268"/>
      <c r="D208" s="268"/>
      <c r="E208" s="268"/>
      <c r="F208" s="153">
        <v>6.88</v>
      </c>
      <c r="G208" s="50">
        <v>6.88</v>
      </c>
      <c r="H208" s="36"/>
      <c r="I208" s="36"/>
      <c r="J208" s="36"/>
    </row>
    <row r="209" spans="1:34" ht="15" customHeight="1" x14ac:dyDescent="0.4">
      <c r="A209" s="69"/>
      <c r="B209" s="267" t="s">
        <v>48</v>
      </c>
      <c r="C209" s="268"/>
      <c r="D209" s="268"/>
      <c r="E209" s="268"/>
      <c r="F209" s="46">
        <v>0.438</v>
      </c>
      <c r="G209" s="47">
        <v>0.438</v>
      </c>
      <c r="H209" s="36"/>
      <c r="I209" s="36"/>
      <c r="J209" s="36"/>
    </row>
    <row r="210" spans="1:34" ht="15" customHeight="1" x14ac:dyDescent="0.4">
      <c r="A210" s="69"/>
      <c r="B210" s="267" t="s">
        <v>120</v>
      </c>
      <c r="C210" s="268"/>
      <c r="D210" s="268"/>
      <c r="E210" s="268"/>
      <c r="F210" s="153">
        <v>0.38800000000000001</v>
      </c>
      <c r="G210" s="50">
        <v>0.38800000000000001</v>
      </c>
      <c r="H210" s="36"/>
      <c r="I210" s="36"/>
      <c r="J210" s="36"/>
    </row>
    <row r="211" spans="1:34" s="139" customFormat="1" ht="15" customHeight="1" x14ac:dyDescent="0.4">
      <c r="A211" s="69"/>
      <c r="B211" s="348" t="s">
        <v>254</v>
      </c>
      <c r="C211" s="349"/>
      <c r="D211" s="349"/>
      <c r="E211" s="349"/>
      <c r="F211" s="153">
        <v>6.0000000000000001E-3</v>
      </c>
      <c r="G211" s="50">
        <v>6.0000000000000001E-3</v>
      </c>
      <c r="H211" s="36"/>
      <c r="I211" s="36"/>
      <c r="J211" s="36"/>
      <c r="K211" s="4"/>
    </row>
    <row r="212" spans="1:34" ht="15" customHeight="1" x14ac:dyDescent="0.4">
      <c r="A212" s="69"/>
      <c r="B212" s="267" t="s">
        <v>105</v>
      </c>
      <c r="C212" s="268"/>
      <c r="D212" s="268"/>
      <c r="E212" s="268"/>
      <c r="F212" s="46">
        <v>-2.8000000000000001E-2</v>
      </c>
      <c r="G212" s="47">
        <v>-2.8000000000000001E-2</v>
      </c>
      <c r="H212" s="36"/>
      <c r="I212" s="36"/>
      <c r="J212" s="36"/>
    </row>
    <row r="213" spans="1:34" ht="15" customHeight="1" x14ac:dyDescent="0.4">
      <c r="A213" s="69"/>
      <c r="B213" s="267" t="s">
        <v>89</v>
      </c>
      <c r="C213" s="268"/>
      <c r="D213" s="268"/>
      <c r="E213" s="268"/>
      <c r="F213" s="46">
        <v>2.0499999999999998</v>
      </c>
      <c r="G213" s="47">
        <v>2.0499999999999998</v>
      </c>
      <c r="H213" s="36"/>
      <c r="I213" s="36"/>
      <c r="J213" s="36"/>
    </row>
    <row r="214" spans="1:34" ht="15" customHeight="1" x14ac:dyDescent="0.4">
      <c r="A214" s="69"/>
      <c r="B214" s="267" t="s">
        <v>88</v>
      </c>
      <c r="C214" s="268"/>
      <c r="D214" s="268"/>
      <c r="E214" s="268"/>
      <c r="F214" s="46" t="str">
        <f>IF(F204="","",(F204/119*19))</f>
        <v/>
      </c>
      <c r="G214" s="47" t="str">
        <f>IF(G204="","",(G204/119*19))</f>
        <v/>
      </c>
      <c r="H214" s="36"/>
      <c r="I214" s="36"/>
      <c r="J214" s="36"/>
    </row>
    <row r="215" spans="1:34" ht="32.5" customHeight="1" thickBot="1" x14ac:dyDescent="0.45">
      <c r="A215" s="69"/>
      <c r="B215" s="414" t="s">
        <v>263</v>
      </c>
      <c r="C215" s="415"/>
      <c r="D215" s="415"/>
      <c r="E215" s="415"/>
      <c r="F215" s="248" t="str">
        <f>IF(F204="","",(F204-SUM(F205:F214)))</f>
        <v/>
      </c>
      <c r="G215" s="245" t="str">
        <f>IF(G204="","",(G204-SUM(G205:G214)))</f>
        <v/>
      </c>
      <c r="H215" s="36"/>
      <c r="I215" s="36"/>
      <c r="J215" s="36"/>
    </row>
    <row r="216" spans="1:34" ht="15" customHeight="1" x14ac:dyDescent="0.4">
      <c r="A216" s="69"/>
      <c r="B216" s="114"/>
      <c r="C216" s="114"/>
      <c r="D216" s="114"/>
      <c r="E216" s="114"/>
      <c r="F216" s="88"/>
      <c r="G216" s="36"/>
      <c r="H216" s="36"/>
      <c r="I216" s="36"/>
      <c r="J216" s="36"/>
    </row>
    <row r="217" spans="1:34" ht="15" customHeight="1" x14ac:dyDescent="0.4">
      <c r="A217" s="79" t="s">
        <v>183</v>
      </c>
      <c r="B217" s="346" t="s">
        <v>165</v>
      </c>
      <c r="C217" s="347"/>
      <c r="D217" s="347"/>
      <c r="E217" s="347"/>
      <c r="F217" s="347"/>
      <c r="G217" s="347"/>
      <c r="H217" s="171"/>
      <c r="I217" s="171"/>
      <c r="J217" s="36"/>
    </row>
    <row r="218" spans="1:34" ht="15" customHeight="1" thickBot="1" x14ac:dyDescent="0.45">
      <c r="A218" s="93" t="s">
        <v>110</v>
      </c>
      <c r="B218" s="169"/>
      <c r="C218" s="170"/>
      <c r="D218" s="170"/>
      <c r="E218" s="170"/>
      <c r="F218" s="171"/>
      <c r="G218" s="171"/>
      <c r="H218" s="171"/>
      <c r="I218" s="171"/>
      <c r="J218" s="36"/>
    </row>
    <row r="219" spans="1:34" ht="44.5" customHeight="1" thickBot="1" x14ac:dyDescent="0.45">
      <c r="A219" s="133"/>
      <c r="B219" s="343" t="s">
        <v>173</v>
      </c>
      <c r="C219" s="344"/>
      <c r="D219" s="344"/>
      <c r="E219" s="344"/>
      <c r="F219" s="344"/>
      <c r="G219" s="345"/>
      <c r="H219" s="226"/>
      <c r="I219" s="171"/>
      <c r="J219" s="36"/>
      <c r="AH219" s="128"/>
    </row>
    <row r="220" spans="1:34" ht="43.9" customHeight="1" thickBot="1" x14ac:dyDescent="0.45">
      <c r="A220" s="79"/>
      <c r="B220" s="343" t="s">
        <v>174</v>
      </c>
      <c r="C220" s="344"/>
      <c r="D220" s="344"/>
      <c r="E220" s="344"/>
      <c r="F220" s="344"/>
      <c r="G220" s="345"/>
      <c r="H220" s="226"/>
      <c r="I220" s="171"/>
      <c r="J220" s="36"/>
      <c r="AH220" s="128"/>
    </row>
    <row r="221" spans="1:34" ht="15" customHeight="1" x14ac:dyDescent="0.4">
      <c r="A221" s="69"/>
      <c r="B221" s="175" t="s">
        <v>95</v>
      </c>
      <c r="C221" s="114"/>
      <c r="D221" s="114"/>
      <c r="E221" s="114"/>
      <c r="F221" s="88"/>
      <c r="G221" s="36"/>
      <c r="H221" s="36"/>
      <c r="I221" s="36"/>
      <c r="J221" s="36"/>
    </row>
    <row r="222" spans="1:34" ht="15" customHeight="1" x14ac:dyDescent="0.4">
      <c r="A222" s="69"/>
      <c r="B222" s="416" t="s">
        <v>54</v>
      </c>
      <c r="C222" s="416"/>
      <c r="D222" s="5"/>
      <c r="E222" s="5"/>
      <c r="F222" s="5"/>
      <c r="G222" s="5"/>
      <c r="H222" s="5"/>
      <c r="I222" s="5"/>
      <c r="J222" s="5"/>
    </row>
    <row r="223" spans="1:34" ht="15" customHeight="1" x14ac:dyDescent="0.4">
      <c r="A223" s="69"/>
      <c r="B223" s="48" t="s">
        <v>209</v>
      </c>
      <c r="C223" s="4"/>
      <c r="D223" s="4"/>
      <c r="E223" s="4"/>
      <c r="F223" s="4"/>
      <c r="G223" s="4"/>
      <c r="H223" s="4"/>
      <c r="I223" s="4"/>
      <c r="J223" s="4"/>
    </row>
    <row r="224" spans="1:34" ht="15" customHeight="1" x14ac:dyDescent="0.4">
      <c r="A224" s="69"/>
      <c r="B224" s="48" t="s">
        <v>210</v>
      </c>
      <c r="C224" s="4"/>
      <c r="D224" s="4"/>
      <c r="E224" s="4"/>
      <c r="F224" s="4"/>
      <c r="G224" s="4"/>
      <c r="H224" s="4"/>
      <c r="I224" s="4"/>
      <c r="J224" s="4"/>
    </row>
    <row r="225" spans="1:11" ht="15" customHeight="1" x14ac:dyDescent="0.4">
      <c r="A225" s="69"/>
      <c r="B225" s="4"/>
      <c r="C225" s="4"/>
      <c r="D225" s="4"/>
      <c r="E225" s="4"/>
      <c r="F225" s="4"/>
      <c r="G225" s="4"/>
      <c r="H225" s="4"/>
      <c r="I225" s="4"/>
      <c r="J225" s="4"/>
    </row>
    <row r="226" spans="1:11" ht="27" customHeight="1" x14ac:dyDescent="0.4">
      <c r="A226" s="69"/>
      <c r="B226" s="352" t="s">
        <v>175</v>
      </c>
      <c r="C226" s="353"/>
      <c r="D226" s="353"/>
      <c r="E226" s="353"/>
      <c r="F226" s="353"/>
      <c r="G226" s="353"/>
      <c r="H226" s="353"/>
      <c r="I226" s="353"/>
      <c r="J226" s="353"/>
    </row>
    <row r="227" spans="1:11" ht="15" customHeight="1" x14ac:dyDescent="0.4">
      <c r="A227" s="69"/>
      <c r="B227" s="326" t="s">
        <v>291</v>
      </c>
      <c r="C227" s="326"/>
      <c r="D227" s="326"/>
      <c r="E227" s="326"/>
      <c r="F227" s="326"/>
      <c r="G227" s="326"/>
      <c r="H227" s="326"/>
      <c r="I227" s="326"/>
      <c r="J227" s="326"/>
    </row>
    <row r="228" spans="1:11" ht="81.599999999999994" customHeight="1" x14ac:dyDescent="0.4">
      <c r="A228" s="69"/>
      <c r="B228" s="326"/>
      <c r="C228" s="326"/>
      <c r="D228" s="326"/>
      <c r="E228" s="326"/>
      <c r="F228" s="326"/>
      <c r="G228" s="326"/>
      <c r="H228" s="326"/>
      <c r="I228" s="326"/>
      <c r="J228" s="326"/>
    </row>
    <row r="229" spans="1:11" ht="15" customHeight="1" thickBot="1" x14ac:dyDescent="0.45">
      <c r="A229" s="69"/>
      <c r="B229" s="49"/>
      <c r="C229" s="36"/>
      <c r="D229" s="36"/>
      <c r="E229" s="168"/>
      <c r="F229" s="168"/>
      <c r="G229" s="168"/>
      <c r="H229" s="168"/>
      <c r="I229" s="168"/>
      <c r="J229" s="168"/>
    </row>
    <row r="230" spans="1:11" ht="60.75" customHeight="1" thickBot="1" x14ac:dyDescent="0.45">
      <c r="A230" s="69"/>
      <c r="B230" s="4"/>
      <c r="C230" s="4"/>
      <c r="D230" s="4"/>
      <c r="E230" s="15"/>
      <c r="F230" s="22" t="s">
        <v>264</v>
      </c>
      <c r="G230" s="176" t="s">
        <v>265</v>
      </c>
      <c r="H230" s="168"/>
      <c r="I230" s="168"/>
      <c r="J230" s="4"/>
    </row>
    <row r="231" spans="1:11" ht="15" customHeight="1" x14ac:dyDescent="0.4">
      <c r="A231" s="69"/>
      <c r="B231" s="419" t="s">
        <v>255</v>
      </c>
      <c r="C231" s="420"/>
      <c r="D231" s="420"/>
      <c r="E231" s="420"/>
      <c r="F231" s="227"/>
      <c r="G231" s="206"/>
      <c r="H231" s="168"/>
      <c r="I231" s="168"/>
      <c r="J231" s="4"/>
    </row>
    <row r="232" spans="1:11" ht="15" customHeight="1" x14ac:dyDescent="0.4">
      <c r="A232" s="69"/>
      <c r="B232" s="329" t="s">
        <v>83</v>
      </c>
      <c r="C232" s="330"/>
      <c r="D232" s="330"/>
      <c r="E232" s="330"/>
      <c r="F232" s="228"/>
      <c r="G232" s="204"/>
      <c r="H232" s="168"/>
      <c r="I232" s="168"/>
      <c r="J232" s="4"/>
    </row>
    <row r="233" spans="1:11" ht="30" customHeight="1" x14ac:dyDescent="0.4">
      <c r="A233" s="69"/>
      <c r="B233" s="329" t="s">
        <v>143</v>
      </c>
      <c r="C233" s="330"/>
      <c r="D233" s="330"/>
      <c r="E233" s="330"/>
      <c r="F233" s="228"/>
      <c r="G233" s="204"/>
      <c r="H233" s="168"/>
      <c r="I233" s="168"/>
      <c r="J233" s="4"/>
    </row>
    <row r="234" spans="1:11" ht="15" customHeight="1" x14ac:dyDescent="0.4">
      <c r="A234" s="69"/>
      <c r="B234" s="329" t="s">
        <v>46</v>
      </c>
      <c r="C234" s="330"/>
      <c r="D234" s="330"/>
      <c r="E234" s="330"/>
      <c r="F234" s="228"/>
      <c r="G234" s="204"/>
      <c r="H234" s="168"/>
      <c r="I234" s="168"/>
      <c r="J234" s="4"/>
    </row>
    <row r="235" spans="1:11" ht="15" customHeight="1" x14ac:dyDescent="0.4">
      <c r="A235" s="69"/>
      <c r="B235" s="265" t="s">
        <v>47</v>
      </c>
      <c r="C235" s="266"/>
      <c r="D235" s="266"/>
      <c r="E235" s="266"/>
      <c r="F235" s="153">
        <v>6.88</v>
      </c>
      <c r="G235" s="50">
        <v>6.88</v>
      </c>
      <c r="H235" s="168"/>
      <c r="I235" s="168"/>
      <c r="J235" s="4"/>
    </row>
    <row r="236" spans="1:11" ht="15" customHeight="1" x14ac:dyDescent="0.4">
      <c r="A236" s="69"/>
      <c r="B236" s="265" t="s">
        <v>48</v>
      </c>
      <c r="C236" s="266"/>
      <c r="D236" s="266"/>
      <c r="E236" s="266"/>
      <c r="F236" s="46">
        <v>0.438</v>
      </c>
      <c r="G236" s="50">
        <v>9.5000000000000001E-2</v>
      </c>
      <c r="H236" s="168"/>
      <c r="I236" s="168"/>
      <c r="J236" s="4"/>
    </row>
    <row r="237" spans="1:11" ht="15" customHeight="1" x14ac:dyDescent="0.4">
      <c r="A237" s="69"/>
      <c r="B237" s="265" t="s">
        <v>120</v>
      </c>
      <c r="C237" s="266"/>
      <c r="D237" s="266"/>
      <c r="E237" s="266"/>
      <c r="F237" s="153">
        <v>0.38800000000000001</v>
      </c>
      <c r="G237" s="50">
        <v>6.4000000000000001E-2</v>
      </c>
      <c r="H237" s="168"/>
      <c r="I237" s="168"/>
      <c r="J237" s="4"/>
      <c r="K237" s="110"/>
    </row>
    <row r="238" spans="1:11" s="139" customFormat="1" ht="15" customHeight="1" x14ac:dyDescent="0.4">
      <c r="A238" s="69"/>
      <c r="B238" s="350" t="s">
        <v>254</v>
      </c>
      <c r="C238" s="351"/>
      <c r="D238" s="351"/>
      <c r="E238" s="351"/>
      <c r="F238" s="153">
        <v>6.0000000000000001E-3</v>
      </c>
      <c r="G238" s="50">
        <v>6.0000000000000001E-3</v>
      </c>
      <c r="H238" s="168"/>
      <c r="I238" s="168"/>
      <c r="J238" s="4"/>
    </row>
    <row r="239" spans="1:11" ht="15" customHeight="1" x14ac:dyDescent="0.4">
      <c r="A239" s="69"/>
      <c r="B239" s="265" t="s">
        <v>105</v>
      </c>
      <c r="C239" s="266"/>
      <c r="D239" s="266"/>
      <c r="E239" s="266"/>
      <c r="F239" s="46">
        <v>-2.8000000000000001E-2</v>
      </c>
      <c r="G239" s="47">
        <v>3.5000000000000003E-2</v>
      </c>
      <c r="H239" s="168"/>
      <c r="I239" s="168"/>
      <c r="J239" s="4"/>
      <c r="K239" s="110"/>
    </row>
    <row r="240" spans="1:11" ht="15" customHeight="1" x14ac:dyDescent="0.4">
      <c r="A240" s="69"/>
      <c r="B240" s="265" t="s">
        <v>89</v>
      </c>
      <c r="C240" s="266"/>
      <c r="D240" s="266"/>
      <c r="E240" s="266"/>
      <c r="F240" s="153">
        <v>2.0499999999999998</v>
      </c>
      <c r="G240" s="50">
        <v>2.0499999999999998</v>
      </c>
      <c r="H240" s="168"/>
      <c r="I240" s="168"/>
      <c r="J240" s="4"/>
      <c r="K240" s="110"/>
    </row>
    <row r="241" spans="1:19" ht="15" customHeight="1" x14ac:dyDescent="0.4">
      <c r="A241" s="69"/>
      <c r="B241" s="265" t="s">
        <v>88</v>
      </c>
      <c r="C241" s="266"/>
      <c r="D241" s="266"/>
      <c r="E241" s="266"/>
      <c r="F241" s="153" t="str">
        <f>IF(F231="","",(F231/119*19))</f>
        <v/>
      </c>
      <c r="G241" s="50" t="str">
        <f>IF(G231="","",(G231/119*19))</f>
        <v/>
      </c>
      <c r="H241" s="168"/>
      <c r="I241" s="168"/>
      <c r="J241" s="4"/>
      <c r="K241" s="110"/>
    </row>
    <row r="242" spans="1:19" ht="28.15" customHeight="1" thickBot="1" x14ac:dyDescent="0.45">
      <c r="A242" s="69"/>
      <c r="B242" s="380" t="s">
        <v>256</v>
      </c>
      <c r="C242" s="381"/>
      <c r="D242" s="381"/>
      <c r="E242" s="381"/>
      <c r="F242" s="246" t="str">
        <f>IF(F231="","",(F231-SUM(F232:F241)))</f>
        <v/>
      </c>
      <c r="G242" s="247" t="str">
        <f>IF(G231="","",(G231-SUM(G232:G241)))</f>
        <v/>
      </c>
      <c r="H242" s="168"/>
      <c r="I242" s="168"/>
      <c r="J242" s="4"/>
      <c r="K242" s="110"/>
    </row>
    <row r="243" spans="1:19" ht="67.5" customHeight="1" x14ac:dyDescent="0.4">
      <c r="A243" s="69"/>
      <c r="B243" s="388" t="s">
        <v>295</v>
      </c>
      <c r="C243" s="388"/>
      <c r="D243" s="388"/>
      <c r="E243" s="388"/>
      <c r="F243" s="388"/>
      <c r="G243" s="388"/>
      <c r="H243" s="388"/>
      <c r="I243" s="388"/>
      <c r="J243" s="388"/>
      <c r="K243" s="110"/>
    </row>
    <row r="244" spans="1:19" ht="15" customHeight="1" x14ac:dyDescent="0.4">
      <c r="A244" s="83" t="s">
        <v>184</v>
      </c>
      <c r="B244" s="335" t="s">
        <v>176</v>
      </c>
      <c r="C244" s="335"/>
      <c r="D244" s="335"/>
      <c r="E244" s="335"/>
      <c r="F244" s="335"/>
      <c r="G244" s="335"/>
      <c r="H244" s="335"/>
      <c r="I244" s="335"/>
      <c r="J244" s="335"/>
      <c r="K244" s="110"/>
    </row>
    <row r="245" spans="1:19" ht="15" customHeight="1" x14ac:dyDescent="0.4">
      <c r="A245" s="63" t="s">
        <v>109</v>
      </c>
      <c r="B245" s="111"/>
      <c r="C245" s="111"/>
      <c r="D245" s="111"/>
      <c r="E245" s="111"/>
      <c r="F245" s="111"/>
      <c r="G245" s="111"/>
      <c r="H245" s="111"/>
      <c r="I245" s="111"/>
      <c r="J245" s="111"/>
      <c r="K245" s="110"/>
    </row>
    <row r="246" spans="1:19" ht="54" customHeight="1" x14ac:dyDescent="0.4">
      <c r="A246" s="110"/>
      <c r="B246" s="284" t="s">
        <v>222</v>
      </c>
      <c r="C246" s="284"/>
      <c r="D246" s="284"/>
      <c r="E246" s="284"/>
      <c r="F246" s="284"/>
      <c r="G246" s="284"/>
      <c r="H246" s="284"/>
      <c r="I246" s="284"/>
      <c r="J246" s="284"/>
      <c r="K246" s="110"/>
    </row>
    <row r="247" spans="1:19" ht="15" customHeight="1" x14ac:dyDescent="0.4">
      <c r="A247" s="63"/>
      <c r="B247" s="113"/>
      <c r="C247" s="113"/>
      <c r="D247" s="113"/>
      <c r="E247" s="113"/>
      <c r="F247" s="113"/>
      <c r="G247" s="113"/>
      <c r="H247" s="113"/>
      <c r="I247" s="113"/>
      <c r="J247" s="113"/>
      <c r="K247" s="110"/>
    </row>
    <row r="248" spans="1:19" ht="27" customHeight="1" x14ac:dyDescent="0.4">
      <c r="A248" s="83"/>
      <c r="B248" s="413" t="s">
        <v>125</v>
      </c>
      <c r="C248" s="413"/>
      <c r="D248" s="413"/>
      <c r="E248" s="413"/>
      <c r="F248" s="413"/>
      <c r="G248" s="413"/>
      <c r="H248" s="413"/>
      <c r="I248" s="413"/>
      <c r="J248" s="413"/>
      <c r="K248" s="110"/>
    </row>
    <row r="249" spans="1:19" ht="15" customHeight="1" x14ac:dyDescent="0.4">
      <c r="A249" s="83"/>
      <c r="B249" s="120"/>
      <c r="C249" s="120"/>
      <c r="D249" s="120"/>
      <c r="E249" s="120"/>
      <c r="F249" s="120"/>
      <c r="G249" s="120"/>
      <c r="H249" s="120"/>
      <c r="I249" s="120"/>
      <c r="J249" s="120"/>
      <c r="K249" s="110"/>
    </row>
    <row r="250" spans="1:19" ht="27" customHeight="1" x14ac:dyDescent="0.4">
      <c r="A250" s="83"/>
      <c r="B250" s="335" t="s">
        <v>281</v>
      </c>
      <c r="C250" s="335"/>
      <c r="D250" s="335"/>
      <c r="E250" s="335"/>
      <c r="F250" s="335"/>
      <c r="G250" s="335"/>
      <c r="H250" s="335"/>
      <c r="I250" s="335"/>
      <c r="J250" s="113"/>
      <c r="K250" s="110"/>
    </row>
    <row r="251" spans="1:19" ht="15" hidden="1" customHeight="1" x14ac:dyDescent="0.4">
      <c r="A251" s="83"/>
      <c r="B251" s="145"/>
      <c r="C251" s="145"/>
      <c r="D251" s="145"/>
      <c r="E251" s="145"/>
      <c r="F251" s="145"/>
      <c r="G251" s="145"/>
      <c r="H251" s="145"/>
      <c r="I251" s="145"/>
      <c r="J251" s="113"/>
      <c r="K251" s="110"/>
    </row>
    <row r="252" spans="1:19" ht="15" customHeight="1" thickBot="1" x14ac:dyDescent="0.45">
      <c r="A252" s="83"/>
      <c r="B252" s="146"/>
      <c r="C252" s="5"/>
      <c r="D252" s="5"/>
      <c r="E252" s="5"/>
      <c r="F252" s="5"/>
      <c r="G252" s="145"/>
      <c r="H252" s="145"/>
      <c r="I252" s="145"/>
      <c r="J252" s="113"/>
      <c r="K252" s="110"/>
    </row>
    <row r="253" spans="1:19" ht="63.3" thickBot="1" x14ac:dyDescent="0.45">
      <c r="A253" s="69"/>
      <c r="B253" s="4"/>
      <c r="C253" s="4"/>
      <c r="D253" s="4"/>
      <c r="E253" s="15"/>
      <c r="F253" s="16" t="s">
        <v>266</v>
      </c>
      <c r="G253" s="39"/>
      <c r="H253" s="39"/>
      <c r="I253" s="148"/>
      <c r="J253" s="4"/>
      <c r="K253" s="110"/>
    </row>
    <row r="254" spans="1:19" ht="15" customHeight="1" x14ac:dyDescent="0.4">
      <c r="A254" s="69"/>
      <c r="B254" s="417" t="s">
        <v>282</v>
      </c>
      <c r="C254" s="418"/>
      <c r="D254" s="418"/>
      <c r="E254" s="418"/>
      <c r="F254" s="206"/>
      <c r="G254" s="38"/>
      <c r="H254" s="38"/>
      <c r="I254" s="38"/>
      <c r="J254" s="4"/>
      <c r="K254" s="261"/>
    </row>
    <row r="255" spans="1:19" ht="15" customHeight="1" x14ac:dyDescent="0.4">
      <c r="A255" s="69"/>
      <c r="B255" s="329" t="s">
        <v>83</v>
      </c>
      <c r="C255" s="330"/>
      <c r="D255" s="330"/>
      <c r="E255" s="330"/>
      <c r="F255" s="204"/>
      <c r="G255" s="38"/>
      <c r="H255" s="38"/>
      <c r="I255" s="38"/>
      <c r="J255" s="4"/>
      <c r="K255" s="261"/>
    </row>
    <row r="256" spans="1:19" s="4" customFormat="1" ht="15" customHeight="1" x14ac:dyDescent="0.4">
      <c r="A256" s="69"/>
      <c r="B256" s="329" t="s">
        <v>82</v>
      </c>
      <c r="C256" s="330"/>
      <c r="D256" s="330"/>
      <c r="E256" s="330"/>
      <c r="F256" s="204"/>
      <c r="G256" s="38"/>
      <c r="H256" s="38"/>
      <c r="I256" s="38"/>
      <c r="S256" s="5" t="s">
        <v>73</v>
      </c>
    </row>
    <row r="257" spans="1:19" s="4" customFormat="1" ht="15" customHeight="1" x14ac:dyDescent="0.4">
      <c r="A257" s="69"/>
      <c r="B257" s="329" t="s">
        <v>44</v>
      </c>
      <c r="C257" s="330"/>
      <c r="D257" s="330"/>
      <c r="E257" s="330"/>
      <c r="F257" s="204"/>
      <c r="G257" s="38"/>
      <c r="H257" s="38"/>
      <c r="I257" s="38"/>
      <c r="K257" s="260"/>
      <c r="S257" s="4" t="s">
        <v>111</v>
      </c>
    </row>
    <row r="258" spans="1:19" s="4" customFormat="1" ht="15" customHeight="1" x14ac:dyDescent="0.4">
      <c r="A258" s="69"/>
      <c r="B258" s="329" t="s">
        <v>45</v>
      </c>
      <c r="C258" s="330"/>
      <c r="D258" s="330"/>
      <c r="E258" s="330"/>
      <c r="F258" s="204"/>
      <c r="G258" s="38"/>
      <c r="H258" s="38"/>
      <c r="I258" s="38"/>
      <c r="K258" s="260"/>
    </row>
    <row r="259" spans="1:19" s="4" customFormat="1" ht="15" customHeight="1" x14ac:dyDescent="0.4">
      <c r="A259" s="69"/>
      <c r="B259" s="272" t="s">
        <v>46</v>
      </c>
      <c r="C259" s="273"/>
      <c r="D259" s="273"/>
      <c r="E259" s="273"/>
      <c r="F259" s="204"/>
      <c r="G259" s="38"/>
      <c r="H259" s="38"/>
      <c r="I259" s="38"/>
      <c r="K259" s="260"/>
    </row>
    <row r="260" spans="1:19" s="4" customFormat="1" ht="15" customHeight="1" x14ac:dyDescent="0.4">
      <c r="A260" s="69"/>
      <c r="B260" s="265" t="s">
        <v>47</v>
      </c>
      <c r="C260" s="266"/>
      <c r="D260" s="266"/>
      <c r="E260" s="266"/>
      <c r="F260" s="47">
        <v>6.88</v>
      </c>
      <c r="G260" s="38"/>
      <c r="H260" s="38"/>
      <c r="I260" s="38"/>
      <c r="K260" s="260"/>
    </row>
    <row r="261" spans="1:19" s="4" customFormat="1" ht="15" customHeight="1" x14ac:dyDescent="0.4">
      <c r="A261" s="69"/>
      <c r="B261" s="265" t="s">
        <v>48</v>
      </c>
      <c r="C261" s="266"/>
      <c r="D261" s="266"/>
      <c r="E261" s="266"/>
      <c r="F261" s="47">
        <v>0.438</v>
      </c>
      <c r="G261" s="38"/>
      <c r="H261" s="38"/>
      <c r="I261" s="38"/>
      <c r="K261" s="260"/>
    </row>
    <row r="262" spans="1:19" ht="15" customHeight="1" x14ac:dyDescent="0.4">
      <c r="A262" s="69"/>
      <c r="B262" s="449" t="s">
        <v>120</v>
      </c>
      <c r="C262" s="450"/>
      <c r="D262" s="450"/>
      <c r="E262" s="450"/>
      <c r="F262" s="50">
        <v>0.38800000000000001</v>
      </c>
      <c r="G262" s="38"/>
      <c r="H262" s="38"/>
      <c r="I262" s="38"/>
      <c r="J262" s="4"/>
      <c r="K262" s="261"/>
    </row>
    <row r="263" spans="1:19" s="261" customFormat="1" ht="15" customHeight="1" x14ac:dyDescent="0.4">
      <c r="A263" s="69"/>
      <c r="B263" s="265" t="s">
        <v>254</v>
      </c>
      <c r="C263" s="266"/>
      <c r="D263" s="266"/>
      <c r="E263" s="266"/>
      <c r="F263" s="47">
        <v>6.0000000000000001E-3</v>
      </c>
      <c r="G263"/>
      <c r="H263" s="36"/>
      <c r="I263" s="36"/>
      <c r="J263" s="36"/>
      <c r="K263" s="4"/>
    </row>
    <row r="264" spans="1:19" ht="15" customHeight="1" x14ac:dyDescent="0.4">
      <c r="A264" s="69"/>
      <c r="B264" s="432" t="s">
        <v>105</v>
      </c>
      <c r="C264" s="433"/>
      <c r="D264" s="433"/>
      <c r="E264" s="434"/>
      <c r="F264" s="47">
        <v>-2.8000000000000001E-2</v>
      </c>
      <c r="G264" s="38"/>
      <c r="H264" s="38"/>
      <c r="I264" s="38"/>
      <c r="J264" s="4"/>
      <c r="K264" s="261"/>
    </row>
    <row r="265" spans="1:19" ht="15" customHeight="1" x14ac:dyDescent="0.4">
      <c r="A265" s="69"/>
      <c r="B265" s="368" t="s">
        <v>89</v>
      </c>
      <c r="C265" s="369"/>
      <c r="D265" s="369"/>
      <c r="E265" s="369"/>
      <c r="F265" s="50">
        <v>2.0499999999999998</v>
      </c>
      <c r="G265" s="38"/>
      <c r="H265" s="38"/>
      <c r="I265" s="38"/>
      <c r="J265" s="4"/>
      <c r="K265" s="261"/>
    </row>
    <row r="266" spans="1:19" ht="15" customHeight="1" x14ac:dyDescent="0.4">
      <c r="A266" s="69"/>
      <c r="B266" s="432" t="s">
        <v>88</v>
      </c>
      <c r="C266" s="433"/>
      <c r="D266" s="433"/>
      <c r="E266" s="434"/>
      <c r="F266" s="50" t="str">
        <f>IF(F254="","",(F254/119*19))</f>
        <v/>
      </c>
      <c r="G266" s="38"/>
      <c r="H266" s="38"/>
      <c r="I266" s="38"/>
      <c r="J266" s="4"/>
      <c r="K266" s="261"/>
    </row>
    <row r="267" spans="1:19" s="4" customFormat="1" ht="15" customHeight="1" thickBot="1" x14ac:dyDescent="0.45">
      <c r="A267" s="69"/>
      <c r="B267" s="437" t="s">
        <v>263</v>
      </c>
      <c r="C267" s="438"/>
      <c r="D267" s="438"/>
      <c r="E267" s="439"/>
      <c r="F267" s="245" t="str">
        <f>IF(F254="","",(F254-SUM(F255:F266)))</f>
        <v/>
      </c>
      <c r="G267" s="38"/>
      <c r="H267" s="38"/>
      <c r="I267" s="38"/>
      <c r="P267" s="110"/>
    </row>
    <row r="268" spans="1:19" s="4" customFormat="1" ht="15" customHeight="1" x14ac:dyDescent="0.4">
      <c r="A268" s="69"/>
      <c r="B268" s="113"/>
      <c r="C268" s="113"/>
      <c r="D268" s="113"/>
      <c r="E268" s="113"/>
      <c r="F268" s="88"/>
      <c r="G268" s="38"/>
      <c r="H268" s="38"/>
      <c r="I268" s="38"/>
      <c r="P268" s="110"/>
    </row>
    <row r="269" spans="1:19" s="4" customFormat="1" ht="37.9" customHeight="1" x14ac:dyDescent="0.4">
      <c r="A269" s="69"/>
      <c r="B269" s="388" t="s">
        <v>267</v>
      </c>
      <c r="C269" s="388"/>
      <c r="D269" s="388"/>
      <c r="E269" s="388"/>
      <c r="F269" s="388"/>
      <c r="G269" s="388"/>
      <c r="H269" s="388"/>
      <c r="I269" s="388"/>
      <c r="J269" s="388"/>
      <c r="P269" s="110"/>
    </row>
    <row r="270" spans="1:19" ht="15" customHeight="1" x14ac:dyDescent="0.4">
      <c r="A270" s="69"/>
      <c r="B270" s="113"/>
      <c r="C270" s="113"/>
      <c r="D270" s="113"/>
      <c r="E270" s="113"/>
      <c r="F270" s="177"/>
      <c r="G270" s="38"/>
      <c r="H270" s="38"/>
      <c r="I270" s="38"/>
      <c r="J270" s="4"/>
      <c r="K270" s="110"/>
      <c r="P270" s="4"/>
    </row>
    <row r="271" spans="1:19" ht="15" customHeight="1" x14ac:dyDescent="0.4">
      <c r="A271" s="69" t="s">
        <v>185</v>
      </c>
      <c r="B271" s="312" t="s">
        <v>191</v>
      </c>
      <c r="C271" s="312"/>
      <c r="D271" s="312"/>
      <c r="E271" s="312"/>
      <c r="F271" s="312"/>
      <c r="G271" s="312"/>
      <c r="H271" s="312"/>
      <c r="I271" s="312"/>
      <c r="J271" s="312"/>
      <c r="K271" s="110"/>
      <c r="P271" s="4"/>
    </row>
    <row r="272" spans="1:19" ht="15" customHeight="1" x14ac:dyDescent="0.4">
      <c r="A272" s="84" t="s">
        <v>109</v>
      </c>
      <c r="B272" s="312"/>
      <c r="C272" s="312"/>
      <c r="D272" s="312"/>
      <c r="E272" s="312"/>
      <c r="F272" s="312"/>
      <c r="G272" s="312"/>
      <c r="H272" s="312"/>
      <c r="I272" s="312"/>
      <c r="J272" s="312"/>
      <c r="K272" s="110"/>
    </row>
    <row r="273" spans="1:11" ht="15" customHeight="1" x14ac:dyDescent="0.4">
      <c r="A273" s="69"/>
      <c r="B273" s="312"/>
      <c r="C273" s="312"/>
      <c r="D273" s="312"/>
      <c r="E273" s="312"/>
      <c r="F273" s="312"/>
      <c r="G273" s="312"/>
      <c r="H273" s="312"/>
      <c r="I273" s="312"/>
      <c r="J273" s="312"/>
      <c r="K273" s="110"/>
    </row>
    <row r="274" spans="1:11" ht="15" customHeight="1" thickBot="1" x14ac:dyDescent="0.45">
      <c r="A274" s="69"/>
      <c r="B274" s="51"/>
      <c r="C274" s="51"/>
      <c r="D274" s="51"/>
      <c r="E274" s="51"/>
      <c r="F274" s="122"/>
      <c r="G274" s="122"/>
      <c r="H274" s="122"/>
      <c r="I274" s="122"/>
      <c r="J274" s="122"/>
      <c r="K274" s="110"/>
    </row>
    <row r="275" spans="1:11" ht="40.5" customHeight="1" thickBot="1" x14ac:dyDescent="0.45">
      <c r="A275" s="83"/>
      <c r="B275" s="429" t="s">
        <v>35</v>
      </c>
      <c r="C275" s="430"/>
      <c r="D275" s="430"/>
      <c r="E275" s="431"/>
      <c r="F275" s="9" t="s">
        <v>66</v>
      </c>
      <c r="G275" s="10" t="s">
        <v>18</v>
      </c>
      <c r="H275" s="9" t="s">
        <v>19</v>
      </c>
      <c r="I275" s="10" t="s">
        <v>20</v>
      </c>
      <c r="J275" s="11" t="s">
        <v>7</v>
      </c>
      <c r="K275" s="110"/>
    </row>
    <row r="276" spans="1:11" ht="15" customHeight="1" x14ac:dyDescent="0.4">
      <c r="A276" s="83"/>
      <c r="B276" s="384" t="s">
        <v>192</v>
      </c>
      <c r="C276" s="385"/>
      <c r="D276" s="385"/>
      <c r="E276" s="385"/>
      <c r="F276" s="187"/>
      <c r="G276" s="234"/>
      <c r="H276" s="235"/>
      <c r="I276" s="236"/>
      <c r="J276" s="187"/>
      <c r="K276" s="110"/>
    </row>
    <row r="277" spans="1:11" ht="15" customHeight="1" x14ac:dyDescent="0.4">
      <c r="A277" s="83"/>
      <c r="B277" s="435" t="s">
        <v>193</v>
      </c>
      <c r="C277" s="436"/>
      <c r="D277" s="436"/>
      <c r="E277" s="436"/>
      <c r="F277" s="259"/>
      <c r="G277" s="237"/>
      <c r="H277" s="238"/>
      <c r="I277" s="239"/>
      <c r="J277" s="259"/>
      <c r="K277" s="110"/>
    </row>
    <row r="278" spans="1:11" ht="15" customHeight="1" thickBot="1" x14ac:dyDescent="0.45">
      <c r="A278" s="83"/>
      <c r="B278" s="386" t="s">
        <v>194</v>
      </c>
      <c r="C278" s="387"/>
      <c r="D278" s="387"/>
      <c r="E278" s="387"/>
      <c r="F278" s="188"/>
      <c r="G278" s="240"/>
      <c r="H278" s="241"/>
      <c r="I278" s="242"/>
      <c r="J278" s="188"/>
      <c r="K278" s="110"/>
    </row>
    <row r="279" spans="1:11" ht="15" customHeight="1" thickBot="1" x14ac:dyDescent="0.45">
      <c r="A279" s="83"/>
      <c r="B279" s="4"/>
      <c r="C279" s="4"/>
      <c r="D279" s="4"/>
      <c r="E279" s="4"/>
      <c r="F279" s="4"/>
      <c r="G279" s="4"/>
      <c r="H279" s="4"/>
      <c r="I279" s="4"/>
      <c r="J279" s="4"/>
      <c r="K279" s="110"/>
    </row>
    <row r="280" spans="1:11" s="4" customFormat="1" ht="40.5" customHeight="1" thickBot="1" x14ac:dyDescent="0.45">
      <c r="A280" s="83"/>
      <c r="B280" s="429" t="s">
        <v>36</v>
      </c>
      <c r="C280" s="430"/>
      <c r="D280" s="430"/>
      <c r="E280" s="431"/>
      <c r="F280" s="9" t="s">
        <v>67</v>
      </c>
      <c r="G280" s="10" t="s">
        <v>21</v>
      </c>
      <c r="H280" s="9" t="s">
        <v>37</v>
      </c>
      <c r="I280" s="10" t="s">
        <v>22</v>
      </c>
      <c r="J280" s="11" t="s">
        <v>68</v>
      </c>
      <c r="K280" s="33"/>
    </row>
    <row r="281" spans="1:11" s="4" customFormat="1" ht="15" customHeight="1" x14ac:dyDescent="0.4">
      <c r="A281" s="83"/>
      <c r="B281" s="384" t="s">
        <v>192</v>
      </c>
      <c r="C281" s="385"/>
      <c r="D281" s="385"/>
      <c r="E281" s="385"/>
      <c r="F281" s="187"/>
      <c r="G281" s="235"/>
      <c r="H281" s="187"/>
      <c r="I281" s="235"/>
      <c r="J281" s="187"/>
      <c r="K281" s="33"/>
    </row>
    <row r="282" spans="1:11" s="4" customFormat="1" ht="15" customHeight="1" x14ac:dyDescent="0.4">
      <c r="A282" s="83"/>
      <c r="B282" s="435" t="s">
        <v>193</v>
      </c>
      <c r="C282" s="436"/>
      <c r="D282" s="436"/>
      <c r="E282" s="436"/>
      <c r="F282" s="259"/>
      <c r="G282" s="238"/>
      <c r="H282" s="259"/>
      <c r="I282" s="238"/>
      <c r="J282" s="259"/>
      <c r="K282" s="33"/>
    </row>
    <row r="283" spans="1:11" s="4" customFormat="1" ht="15" customHeight="1" thickBot="1" x14ac:dyDescent="0.45">
      <c r="A283" s="83"/>
      <c r="B283" s="386" t="s">
        <v>194</v>
      </c>
      <c r="C283" s="387"/>
      <c r="D283" s="387"/>
      <c r="E283" s="387"/>
      <c r="F283" s="188"/>
      <c r="G283" s="241"/>
      <c r="H283" s="188"/>
      <c r="I283" s="241"/>
      <c r="J283" s="188"/>
      <c r="K283" s="33"/>
    </row>
    <row r="284" spans="1:11" s="4" customFormat="1" ht="15" customHeight="1" x14ac:dyDescent="0.4">
      <c r="A284" s="69"/>
      <c r="B284" s="116"/>
      <c r="C284" s="116"/>
      <c r="D284" s="116"/>
      <c r="E284" s="116"/>
      <c r="F284" s="116"/>
      <c r="G284" s="156"/>
      <c r="H284" s="5"/>
      <c r="I284" s="44"/>
      <c r="J284" s="44"/>
      <c r="K284" s="33"/>
    </row>
    <row r="285" spans="1:11" s="4" customFormat="1" ht="15" customHeight="1" x14ac:dyDescent="0.4">
      <c r="A285" s="66" t="s">
        <v>58</v>
      </c>
      <c r="B285" s="8" t="s">
        <v>102</v>
      </c>
      <c r="C285" s="8"/>
      <c r="D285" s="8"/>
      <c r="E285" s="8"/>
      <c r="F285" s="8"/>
      <c r="G285" s="8"/>
      <c r="I285" s="353"/>
      <c r="J285" s="353"/>
      <c r="K285" s="52"/>
    </row>
    <row r="286" spans="1:11" s="4" customFormat="1" ht="15" customHeight="1" thickBot="1" x14ac:dyDescent="0.45">
      <c r="A286" s="63" t="s">
        <v>109</v>
      </c>
      <c r="B286" s="117"/>
      <c r="C286" s="117"/>
      <c r="D286" s="117"/>
      <c r="E286" s="117"/>
      <c r="F286" s="117"/>
      <c r="G286" s="117"/>
      <c r="K286" s="53"/>
    </row>
    <row r="287" spans="1:11" s="4" customFormat="1" ht="94.5" customHeight="1" thickBot="1" x14ac:dyDescent="0.45">
      <c r="A287" s="67" t="s">
        <v>186</v>
      </c>
      <c r="B287" s="5"/>
      <c r="C287" s="5"/>
      <c r="D287" s="5"/>
      <c r="E287" s="5"/>
      <c r="F287" s="5"/>
      <c r="G287" s="126" t="s">
        <v>235</v>
      </c>
      <c r="H287" s="2" t="s">
        <v>236</v>
      </c>
      <c r="I287" s="17" t="s">
        <v>155</v>
      </c>
      <c r="J287" s="18" t="s">
        <v>23</v>
      </c>
      <c r="K287" s="53"/>
    </row>
    <row r="288" spans="1:11" s="4" customFormat="1" ht="67.5" customHeight="1" thickBot="1" x14ac:dyDescent="0.45">
      <c r="A288" s="67"/>
      <c r="B288" s="309" t="s">
        <v>292</v>
      </c>
      <c r="C288" s="310"/>
      <c r="D288" s="310"/>
      <c r="E288" s="310"/>
      <c r="F288" s="311"/>
      <c r="G288" s="197"/>
      <c r="H288" s="198"/>
      <c r="I288" s="199"/>
      <c r="J288" s="200"/>
      <c r="K288" s="53"/>
    </row>
    <row r="289" spans="1:11" s="4" customFormat="1" ht="15" customHeight="1" x14ac:dyDescent="0.4">
      <c r="A289" s="67"/>
      <c r="B289" s="54" t="s">
        <v>81</v>
      </c>
      <c r="C289" s="424" t="s">
        <v>84</v>
      </c>
      <c r="D289" s="424"/>
      <c r="E289" s="424"/>
      <c r="F289" s="428"/>
      <c r="G289" s="180"/>
      <c r="H289" s="181"/>
      <c r="I289" s="110"/>
      <c r="J289" s="110"/>
      <c r="K289" s="33"/>
    </row>
    <row r="290" spans="1:11" s="4" customFormat="1" ht="15" customHeight="1" x14ac:dyDescent="0.4">
      <c r="A290" s="67"/>
      <c r="B290" s="55"/>
      <c r="C290" s="330" t="s">
        <v>85</v>
      </c>
      <c r="D290" s="330"/>
      <c r="E290" s="330"/>
      <c r="F290" s="452"/>
      <c r="G290" s="182"/>
      <c r="H290" s="183"/>
      <c r="I290" s="110"/>
      <c r="J290" s="110"/>
      <c r="K290" s="56"/>
    </row>
    <row r="291" spans="1:11" s="4" customFormat="1" ht="15" customHeight="1" thickBot="1" x14ac:dyDescent="0.45">
      <c r="A291" s="67"/>
      <c r="B291" s="57"/>
      <c r="C291" s="387" t="s">
        <v>86</v>
      </c>
      <c r="D291" s="387"/>
      <c r="E291" s="387"/>
      <c r="F291" s="451"/>
      <c r="G291" s="184"/>
      <c r="H291" s="185"/>
      <c r="I291" s="110"/>
      <c r="J291" s="110"/>
      <c r="K291" s="33"/>
    </row>
    <row r="292" spans="1:11" s="4" customFormat="1" ht="15" customHeight="1" thickBot="1" x14ac:dyDescent="0.45">
      <c r="A292" s="67"/>
      <c r="B292" s="5"/>
      <c r="C292" s="113"/>
      <c r="D292" s="113"/>
      <c r="E292" s="113"/>
      <c r="F292" s="113"/>
      <c r="G292" s="113"/>
      <c r="K292" s="33"/>
    </row>
    <row r="293" spans="1:11" s="4" customFormat="1" ht="27" customHeight="1" thickBot="1" x14ac:dyDescent="0.45">
      <c r="A293" s="67" t="s">
        <v>187</v>
      </c>
      <c r="B293" s="309" t="s">
        <v>223</v>
      </c>
      <c r="C293" s="310"/>
      <c r="D293" s="310"/>
      <c r="E293" s="310"/>
      <c r="F293" s="311"/>
      <c r="G293" s="3" t="s">
        <v>55</v>
      </c>
      <c r="K293" s="53"/>
    </row>
    <row r="294" spans="1:11" s="4" customFormat="1" ht="15" customHeight="1" x14ac:dyDescent="0.4">
      <c r="A294" s="63" t="s">
        <v>109</v>
      </c>
      <c r="B294" s="423" t="s">
        <v>72</v>
      </c>
      <c r="C294" s="424"/>
      <c r="D294" s="424"/>
      <c r="E294" s="424"/>
      <c r="F294" s="424"/>
      <c r="G294" s="187"/>
      <c r="K294" s="53"/>
    </row>
    <row r="295" spans="1:11" s="4" customFormat="1" ht="15" customHeight="1" x14ac:dyDescent="0.4">
      <c r="A295" s="68"/>
      <c r="B295" s="329" t="s">
        <v>74</v>
      </c>
      <c r="C295" s="330"/>
      <c r="D295" s="330"/>
      <c r="E295" s="330"/>
      <c r="F295" s="330"/>
      <c r="G295" s="259"/>
      <c r="K295" s="53"/>
    </row>
    <row r="296" spans="1:11" s="4" customFormat="1" ht="15" customHeight="1" thickBot="1" x14ac:dyDescent="0.45">
      <c r="A296" s="68"/>
      <c r="B296" s="386" t="s">
        <v>87</v>
      </c>
      <c r="C296" s="387"/>
      <c r="D296" s="387"/>
      <c r="E296" s="387"/>
      <c r="F296" s="387"/>
      <c r="G296" s="188"/>
      <c r="K296" s="53"/>
    </row>
    <row r="297" spans="1:11" s="4" customFormat="1" ht="27" customHeight="1" thickBot="1" x14ac:dyDescent="0.45">
      <c r="A297" s="68"/>
      <c r="B297" s="19" t="s">
        <v>95</v>
      </c>
      <c r="C297" s="117"/>
      <c r="K297" s="53"/>
    </row>
    <row r="298" spans="1:11" s="4" customFormat="1" ht="15" customHeight="1" thickBot="1" x14ac:dyDescent="0.45">
      <c r="A298" s="94" t="s">
        <v>118</v>
      </c>
      <c r="B298" s="394"/>
      <c r="C298" s="394"/>
      <c r="D298" s="394"/>
      <c r="E298" s="394"/>
      <c r="F298" s="394"/>
      <c r="G298" s="110"/>
      <c r="H298" s="110"/>
      <c r="I298" s="16" t="s">
        <v>0</v>
      </c>
      <c r="K298" s="53"/>
    </row>
    <row r="299" spans="1:11" s="4" customFormat="1" ht="27" customHeight="1" thickBot="1" x14ac:dyDescent="0.45">
      <c r="A299" s="63" t="s">
        <v>109</v>
      </c>
      <c r="B299" s="309" t="s">
        <v>224</v>
      </c>
      <c r="C299" s="310"/>
      <c r="D299" s="310"/>
      <c r="E299" s="310"/>
      <c r="F299" s="310"/>
      <c r="G299" s="310"/>
      <c r="H299" s="311"/>
      <c r="I299" s="186"/>
      <c r="K299" s="33"/>
    </row>
    <row r="300" spans="1:11" s="4" customFormat="1" ht="15" customHeight="1" x14ac:dyDescent="0.4">
      <c r="A300" s="68"/>
      <c r="B300" s="5"/>
      <c r="C300" s="5"/>
      <c r="D300" s="5"/>
      <c r="E300" s="5"/>
      <c r="F300" s="5"/>
      <c r="G300" s="110"/>
      <c r="H300" s="110"/>
      <c r="K300" s="5"/>
    </row>
    <row r="301" spans="1:11" s="4" customFormat="1" ht="27" customHeight="1" x14ac:dyDescent="0.4">
      <c r="A301" s="69" t="s">
        <v>211</v>
      </c>
      <c r="B301" s="117" t="s">
        <v>147</v>
      </c>
      <c r="C301" s="6"/>
      <c r="D301" s="6"/>
      <c r="E301" s="6"/>
      <c r="F301" s="6"/>
      <c r="G301" s="163"/>
      <c r="H301" s="163"/>
      <c r="I301" s="1"/>
      <c r="K301" s="5"/>
    </row>
    <row r="302" spans="1:11" s="4" customFormat="1" ht="15" customHeight="1" thickBot="1" x14ac:dyDescent="0.45">
      <c r="A302" s="69" t="s">
        <v>188</v>
      </c>
      <c r="B302" s="117" t="s">
        <v>189</v>
      </c>
      <c r="C302" s="6"/>
      <c r="D302" s="6"/>
      <c r="E302" s="6"/>
      <c r="F302" s="6"/>
      <c r="G302" s="163"/>
      <c r="H302" s="163"/>
      <c r="I302" s="1"/>
      <c r="K302" s="5"/>
    </row>
    <row r="303" spans="1:11" s="4" customFormat="1" ht="57" customHeight="1" thickBot="1" x14ac:dyDescent="0.45">
      <c r="A303" s="63" t="s">
        <v>109</v>
      </c>
      <c r="B303" s="112"/>
      <c r="C303" s="112"/>
      <c r="D303" s="112"/>
      <c r="E303" s="112"/>
      <c r="F303" s="112"/>
      <c r="G303" s="110"/>
      <c r="H303" s="110"/>
      <c r="I303" s="3" t="s">
        <v>237</v>
      </c>
      <c r="J303" s="2" t="s">
        <v>238</v>
      </c>
      <c r="K303" s="5"/>
    </row>
    <row r="304" spans="1:11" s="4" customFormat="1" ht="42.75" customHeight="1" thickBot="1" x14ac:dyDescent="0.45">
      <c r="A304" s="85"/>
      <c r="B304" s="309" t="s">
        <v>239</v>
      </c>
      <c r="C304" s="310"/>
      <c r="D304" s="310"/>
      <c r="E304" s="310"/>
      <c r="F304" s="310"/>
      <c r="G304" s="310"/>
      <c r="H304" s="311"/>
      <c r="I304" s="219"/>
      <c r="J304" s="220"/>
      <c r="K304" s="7"/>
    </row>
    <row r="305" spans="1:19" s="4" customFormat="1" ht="27" customHeight="1" thickBot="1" x14ac:dyDescent="0.45">
      <c r="A305" s="85"/>
      <c r="B305" s="113"/>
      <c r="C305" s="113"/>
      <c r="D305" s="113"/>
      <c r="E305" s="113"/>
      <c r="F305" s="113"/>
      <c r="G305" s="113"/>
      <c r="H305" s="113"/>
      <c r="I305" s="178"/>
      <c r="J305" s="178"/>
      <c r="K305" s="7"/>
    </row>
    <row r="306" spans="1:19" s="4" customFormat="1" ht="60" customHeight="1" thickBot="1" x14ac:dyDescent="0.45">
      <c r="A306" s="69" t="s">
        <v>212</v>
      </c>
      <c r="B306" s="147" t="s">
        <v>285</v>
      </c>
      <c r="C306" s="6"/>
      <c r="D306" s="6"/>
      <c r="E306" s="6"/>
      <c r="F306" s="112"/>
      <c r="G306" s="110"/>
      <c r="H306" s="110"/>
      <c r="I306" s="3" t="s">
        <v>237</v>
      </c>
      <c r="J306" s="2" t="s">
        <v>238</v>
      </c>
      <c r="K306" s="7"/>
    </row>
    <row r="307" spans="1:19" s="4" customFormat="1" ht="42.75" customHeight="1" thickBot="1" x14ac:dyDescent="0.45">
      <c r="A307" s="85"/>
      <c r="B307" s="309" t="s">
        <v>240</v>
      </c>
      <c r="C307" s="310"/>
      <c r="D307" s="310"/>
      <c r="E307" s="310"/>
      <c r="F307" s="310"/>
      <c r="G307" s="310"/>
      <c r="H307" s="311"/>
      <c r="I307" s="219"/>
      <c r="J307" s="220"/>
      <c r="K307" s="7"/>
    </row>
    <row r="308" spans="1:19" s="4" customFormat="1" x14ac:dyDescent="0.4">
      <c r="A308" s="85"/>
      <c r="B308" s="113"/>
      <c r="C308" s="113"/>
      <c r="D308" s="113"/>
      <c r="E308" s="113"/>
      <c r="F308" s="113"/>
      <c r="G308" s="113"/>
      <c r="H308" s="113"/>
      <c r="I308" s="178"/>
      <c r="J308" s="178"/>
      <c r="K308" s="7"/>
    </row>
    <row r="309" spans="1:19" s="4" customFormat="1" ht="15" customHeight="1" thickBot="1" x14ac:dyDescent="0.45">
      <c r="A309" s="68"/>
      <c r="B309" s="5"/>
      <c r="C309" s="5"/>
      <c r="D309" s="5"/>
      <c r="E309" s="5"/>
      <c r="F309" s="5"/>
      <c r="G309" s="110"/>
      <c r="H309" s="110"/>
      <c r="K309" s="32"/>
    </row>
    <row r="310" spans="1:19" s="4" customFormat="1" ht="37.200000000000003" thickBot="1" x14ac:dyDescent="0.45">
      <c r="A310" s="67" t="s">
        <v>213</v>
      </c>
      <c r="B310" s="134" t="s">
        <v>195</v>
      </c>
      <c r="C310" s="5"/>
      <c r="D310" s="5"/>
      <c r="E310" s="5"/>
      <c r="F310" s="5"/>
      <c r="G310" s="110"/>
      <c r="H310" s="110"/>
      <c r="I310" s="126" t="s">
        <v>241</v>
      </c>
      <c r="J310" s="2" t="s">
        <v>242</v>
      </c>
      <c r="K310" s="32"/>
    </row>
    <row r="311" spans="1:19" s="4" customFormat="1" ht="27" customHeight="1" thickBot="1" x14ac:dyDescent="0.45">
      <c r="A311" s="68"/>
      <c r="B311" s="309" t="s">
        <v>243</v>
      </c>
      <c r="C311" s="310"/>
      <c r="D311" s="310"/>
      <c r="E311" s="310"/>
      <c r="F311" s="310"/>
      <c r="G311" s="310"/>
      <c r="H311" s="311"/>
      <c r="I311" s="197"/>
      <c r="J311" s="198"/>
      <c r="K311" s="32"/>
    </row>
    <row r="312" spans="1:19" s="4" customFormat="1" ht="15" customHeight="1" thickBot="1" x14ac:dyDescent="0.45">
      <c r="A312" s="68"/>
      <c r="B312" s="5"/>
      <c r="C312" s="5"/>
      <c r="D312" s="5"/>
      <c r="E312" s="5"/>
      <c r="F312" s="5"/>
      <c r="G312" s="110"/>
      <c r="H312" s="110"/>
      <c r="K312" s="33"/>
    </row>
    <row r="313" spans="1:19" s="4" customFormat="1" ht="27" customHeight="1" thickBot="1" x14ac:dyDescent="0.45">
      <c r="A313" s="67" t="s">
        <v>196</v>
      </c>
      <c r="B313" s="394" t="s">
        <v>293</v>
      </c>
      <c r="C313" s="394"/>
      <c r="D313" s="394"/>
      <c r="E313" s="394"/>
      <c r="F313" s="394"/>
      <c r="G313" s="394"/>
      <c r="H313" s="395"/>
      <c r="I313" s="16" t="s">
        <v>148</v>
      </c>
      <c r="K313" s="56"/>
    </row>
    <row r="314" spans="1:19" s="4" customFormat="1" ht="27" customHeight="1" thickBot="1" x14ac:dyDescent="0.45">
      <c r="A314" s="63" t="s">
        <v>109</v>
      </c>
      <c r="B314" s="309" t="s">
        <v>103</v>
      </c>
      <c r="C314" s="310"/>
      <c r="D314" s="310"/>
      <c r="E314" s="310"/>
      <c r="F314" s="310"/>
      <c r="G314" s="310"/>
      <c r="H314" s="311"/>
      <c r="I314" s="201"/>
      <c r="K314" s="33"/>
    </row>
    <row r="315" spans="1:19" s="4" customFormat="1" ht="15" customHeight="1" x14ac:dyDescent="0.4">
      <c r="A315" s="68"/>
      <c r="B315" s="448"/>
      <c r="C315" s="448"/>
      <c r="D315" s="448"/>
      <c r="E315" s="448"/>
      <c r="F315" s="448"/>
      <c r="G315" s="166"/>
      <c r="H315" s="166"/>
      <c r="K315" s="33"/>
    </row>
    <row r="316" spans="1:19" s="4" customFormat="1" ht="27" customHeight="1" thickBot="1" x14ac:dyDescent="0.45">
      <c r="A316" s="94"/>
      <c r="B316" s="364" t="s">
        <v>27</v>
      </c>
      <c r="C316" s="364"/>
      <c r="D316" s="364"/>
      <c r="E316" s="364"/>
      <c r="F316" s="364"/>
      <c r="G316" s="364"/>
      <c r="H316" s="364"/>
      <c r="I316" s="364"/>
      <c r="K316" s="33"/>
    </row>
    <row r="317" spans="1:19" ht="27" customHeight="1" thickBot="1" x14ac:dyDescent="0.45">
      <c r="A317" s="68"/>
      <c r="B317" s="425"/>
      <c r="C317" s="426"/>
      <c r="D317" s="426"/>
      <c r="E317" s="426"/>
      <c r="F317" s="426"/>
      <c r="G317" s="426"/>
      <c r="H317" s="426"/>
      <c r="I317" s="427"/>
      <c r="J317" s="4"/>
      <c r="K317" s="44"/>
      <c r="Q317" s="4"/>
      <c r="S317" s="4"/>
    </row>
    <row r="318" spans="1:19" ht="15" customHeight="1" thickBot="1" x14ac:dyDescent="0.45">
      <c r="A318" s="68"/>
      <c r="B318" s="5"/>
      <c r="C318" s="5"/>
      <c r="D318" s="5"/>
      <c r="E318" s="5"/>
      <c r="F318" s="5"/>
      <c r="I318" s="4"/>
      <c r="J318" s="4"/>
      <c r="K318" s="109"/>
    </row>
    <row r="319" spans="1:19" ht="24.9" thickBot="1" x14ac:dyDescent="0.45">
      <c r="A319" s="67" t="s">
        <v>197</v>
      </c>
      <c r="B319" s="364" t="s">
        <v>200</v>
      </c>
      <c r="C319" s="364"/>
      <c r="D319" s="364"/>
      <c r="E319" s="364"/>
      <c r="F319" s="364"/>
      <c r="G319" s="364"/>
      <c r="H319" s="365"/>
      <c r="I319" s="16" t="s">
        <v>25</v>
      </c>
      <c r="J319" s="16" t="s">
        <v>26</v>
      </c>
      <c r="K319" s="109"/>
    </row>
    <row r="320" spans="1:19" ht="27" customHeight="1" thickBot="1" x14ac:dyDescent="0.45">
      <c r="A320" s="63" t="s">
        <v>109</v>
      </c>
      <c r="B320" s="309" t="s">
        <v>177</v>
      </c>
      <c r="C320" s="310"/>
      <c r="D320" s="310"/>
      <c r="E320" s="310"/>
      <c r="F320" s="310"/>
      <c r="G320" s="310"/>
      <c r="H320" s="311"/>
      <c r="I320" s="201"/>
      <c r="J320" s="201"/>
    </row>
    <row r="321" spans="1:11" ht="15" customHeight="1" thickBot="1" x14ac:dyDescent="0.45">
      <c r="A321" s="68"/>
      <c r="B321" s="5"/>
      <c r="C321" s="5"/>
      <c r="D321" s="5"/>
      <c r="E321" s="5"/>
      <c r="F321" s="5"/>
      <c r="I321" s="4"/>
      <c r="J321" s="4"/>
    </row>
    <row r="322" spans="1:11" ht="39" customHeight="1" thickBot="1" x14ac:dyDescent="0.45">
      <c r="A322" s="67" t="s">
        <v>198</v>
      </c>
      <c r="B322" s="5"/>
      <c r="C322" s="5"/>
      <c r="D322" s="5"/>
      <c r="E322" s="5"/>
      <c r="F322" s="5"/>
      <c r="I322" s="2" t="s">
        <v>244</v>
      </c>
      <c r="J322" s="4"/>
    </row>
    <row r="323" spans="1:11" ht="27" customHeight="1" thickBot="1" x14ac:dyDescent="0.45">
      <c r="A323" s="63" t="s">
        <v>109</v>
      </c>
      <c r="B323" s="309" t="s">
        <v>245</v>
      </c>
      <c r="C323" s="310"/>
      <c r="D323" s="310"/>
      <c r="E323" s="310"/>
      <c r="F323" s="310"/>
      <c r="G323" s="310"/>
      <c r="H323" s="311"/>
      <c r="I323" s="198"/>
      <c r="J323" s="4"/>
    </row>
    <row r="324" spans="1:11" ht="15" customHeight="1" thickBot="1" x14ac:dyDescent="0.45">
      <c r="A324" s="68"/>
      <c r="B324" s="5"/>
      <c r="C324" s="5"/>
      <c r="D324" s="5"/>
      <c r="E324" s="5"/>
      <c r="F324" s="5"/>
      <c r="I324" s="4"/>
      <c r="J324" s="4"/>
    </row>
    <row r="325" spans="1:11" ht="30.75" customHeight="1" thickBot="1" x14ac:dyDescent="0.45">
      <c r="A325" s="67" t="s">
        <v>199</v>
      </c>
      <c r="B325" s="5"/>
      <c r="C325" s="5"/>
      <c r="D325" s="5"/>
      <c r="E325" s="5"/>
      <c r="F325" s="5"/>
      <c r="G325" s="124"/>
      <c r="H325" s="58"/>
      <c r="I325" s="16" t="s">
        <v>24</v>
      </c>
      <c r="J325" s="4"/>
      <c r="K325" s="109"/>
    </row>
    <row r="326" spans="1:11" ht="27" customHeight="1" thickBot="1" x14ac:dyDescent="0.45">
      <c r="A326" s="63" t="s">
        <v>109</v>
      </c>
      <c r="B326" s="309" t="s">
        <v>104</v>
      </c>
      <c r="C326" s="310"/>
      <c r="D326" s="310"/>
      <c r="E326" s="310"/>
      <c r="F326" s="310"/>
      <c r="G326" s="310"/>
      <c r="H326" s="311"/>
      <c r="I326" s="201"/>
      <c r="J326" s="4"/>
      <c r="K326" s="109"/>
    </row>
    <row r="327" spans="1:11" ht="15" customHeight="1" x14ac:dyDescent="0.4">
      <c r="A327" s="68"/>
      <c r="B327" s="448"/>
      <c r="C327" s="448"/>
      <c r="D327" s="448"/>
      <c r="E327" s="448"/>
      <c r="F327" s="448"/>
      <c r="G327" s="166"/>
      <c r="H327" s="166"/>
      <c r="I327" s="4"/>
      <c r="J327" s="4"/>
      <c r="K327" s="109"/>
    </row>
    <row r="328" spans="1:11" ht="27" customHeight="1" thickBot="1" x14ac:dyDescent="0.45">
      <c r="A328" s="68"/>
      <c r="B328" s="364" t="s">
        <v>33</v>
      </c>
      <c r="C328" s="364"/>
      <c r="D328" s="364"/>
      <c r="E328" s="364"/>
      <c r="F328" s="364"/>
      <c r="G328" s="364"/>
      <c r="H328" s="364"/>
      <c r="I328" s="364"/>
      <c r="J328" s="4"/>
      <c r="K328" s="109"/>
    </row>
    <row r="329" spans="1:11" ht="27" customHeight="1" thickBot="1" x14ac:dyDescent="0.45">
      <c r="A329" s="68"/>
      <c r="B329" s="425"/>
      <c r="C329" s="426"/>
      <c r="D329" s="426"/>
      <c r="E329" s="426"/>
      <c r="F329" s="426"/>
      <c r="G329" s="426"/>
      <c r="H329" s="426"/>
      <c r="I329" s="427"/>
      <c r="J329" s="4"/>
      <c r="K329" s="109"/>
    </row>
    <row r="330" spans="1:11" ht="15" customHeight="1" x14ac:dyDescent="0.4">
      <c r="A330" s="68"/>
      <c r="B330" s="113"/>
      <c r="C330" s="113"/>
      <c r="D330" s="113"/>
      <c r="E330" s="113"/>
      <c r="F330" s="113"/>
      <c r="G330" s="113"/>
      <c r="H330" s="113"/>
      <c r="I330" s="113"/>
      <c r="J330" s="4"/>
      <c r="K330" s="109"/>
    </row>
    <row r="331" spans="1:11" ht="15" customHeight="1" x14ac:dyDescent="0.4">
      <c r="A331" s="67" t="s">
        <v>201</v>
      </c>
      <c r="B331" s="335" t="s">
        <v>126</v>
      </c>
      <c r="C331" s="335"/>
      <c r="D331" s="335"/>
      <c r="E331" s="335"/>
      <c r="F331" s="113"/>
      <c r="G331" s="113"/>
      <c r="H331" s="113"/>
      <c r="I331" s="113"/>
      <c r="J331" s="4"/>
      <c r="K331" s="109"/>
    </row>
    <row r="332" spans="1:11" ht="15" customHeight="1" thickBot="1" x14ac:dyDescent="0.45">
      <c r="A332" s="63" t="s">
        <v>109</v>
      </c>
      <c r="B332" s="284" t="s">
        <v>208</v>
      </c>
      <c r="C332" s="284"/>
      <c r="D332" s="284"/>
      <c r="E332" s="284"/>
      <c r="F332" s="284"/>
      <c r="G332" s="113"/>
      <c r="H332" s="113"/>
      <c r="I332" s="113"/>
      <c r="J332" s="4"/>
      <c r="K332" s="109"/>
    </row>
    <row r="333" spans="1:11" ht="15" customHeight="1" thickBot="1" x14ac:dyDescent="0.45">
      <c r="A333" s="67"/>
      <c r="B333" s="113"/>
      <c r="C333" s="113"/>
      <c r="D333" s="113"/>
      <c r="E333" s="113"/>
      <c r="F333" s="113"/>
      <c r="G333" s="113"/>
      <c r="H333" s="2" t="s">
        <v>246</v>
      </c>
      <c r="I333" s="113"/>
      <c r="J333" s="4"/>
      <c r="K333" s="109"/>
    </row>
    <row r="334" spans="1:11" ht="27" customHeight="1" thickBot="1" x14ac:dyDescent="0.45">
      <c r="A334" s="67" t="s">
        <v>202</v>
      </c>
      <c r="B334" s="403" t="s">
        <v>247</v>
      </c>
      <c r="C334" s="404"/>
      <c r="D334" s="404"/>
      <c r="E334" s="404"/>
      <c r="F334" s="404"/>
      <c r="G334" s="405"/>
      <c r="H334" s="229"/>
      <c r="I334" s="113"/>
      <c r="J334" s="4"/>
      <c r="K334" s="109"/>
    </row>
    <row r="335" spans="1:11" ht="15" customHeight="1" thickBot="1" x14ac:dyDescent="0.45">
      <c r="A335" s="63" t="s">
        <v>109</v>
      </c>
      <c r="B335" s="59"/>
      <c r="C335" s="59"/>
      <c r="D335" s="59"/>
      <c r="E335" s="59"/>
      <c r="F335" s="59"/>
      <c r="G335" s="59"/>
      <c r="H335" s="113"/>
      <c r="I335" s="113"/>
      <c r="J335" s="4"/>
      <c r="K335" s="109"/>
    </row>
    <row r="336" spans="1:11" ht="27" customHeight="1" thickBot="1" x14ac:dyDescent="0.45">
      <c r="A336" s="67" t="s">
        <v>203</v>
      </c>
      <c r="B336" s="403" t="s">
        <v>248</v>
      </c>
      <c r="C336" s="404"/>
      <c r="D336" s="404"/>
      <c r="E336" s="404"/>
      <c r="F336" s="404"/>
      <c r="G336" s="421"/>
      <c r="H336" s="2" t="s">
        <v>246</v>
      </c>
      <c r="I336" s="113"/>
      <c r="J336" s="4"/>
      <c r="K336" s="109"/>
    </row>
    <row r="337" spans="1:11" ht="15" customHeight="1" x14ac:dyDescent="0.4">
      <c r="A337" s="63" t="s">
        <v>109</v>
      </c>
      <c r="B337" s="396" t="s">
        <v>131</v>
      </c>
      <c r="C337" s="397"/>
      <c r="D337" s="397"/>
      <c r="E337" s="397"/>
      <c r="F337" s="397"/>
      <c r="G337" s="398"/>
      <c r="H337" s="187"/>
      <c r="I337" s="113"/>
      <c r="J337" s="4"/>
      <c r="K337" s="109"/>
    </row>
    <row r="338" spans="1:11" ht="15" customHeight="1" thickBot="1" x14ac:dyDescent="0.45">
      <c r="A338" s="67"/>
      <c r="B338" s="389" t="s">
        <v>132</v>
      </c>
      <c r="C338" s="390"/>
      <c r="D338" s="390"/>
      <c r="E338" s="390"/>
      <c r="F338" s="390"/>
      <c r="G338" s="399"/>
      <c r="H338" s="188"/>
      <c r="I338" s="113"/>
      <c r="J338" s="4"/>
      <c r="K338" s="109"/>
    </row>
    <row r="339" spans="1:11" ht="15" customHeight="1" thickBot="1" x14ac:dyDescent="0.45">
      <c r="A339" s="67"/>
      <c r="B339" s="113"/>
      <c r="C339" s="113"/>
      <c r="D339" s="113"/>
      <c r="E339" s="113"/>
      <c r="F339" s="113"/>
      <c r="G339" s="113"/>
      <c r="H339" s="113"/>
      <c r="I339" s="113"/>
      <c r="J339" s="4"/>
      <c r="K339" s="109"/>
    </row>
    <row r="340" spans="1:11" ht="42.75" customHeight="1" thickBot="1" x14ac:dyDescent="0.45">
      <c r="A340" s="67" t="s">
        <v>204</v>
      </c>
      <c r="B340" s="403" t="s">
        <v>249</v>
      </c>
      <c r="C340" s="404"/>
      <c r="D340" s="404"/>
      <c r="E340" s="404"/>
      <c r="F340" s="404"/>
      <c r="G340" s="404"/>
      <c r="H340" s="18" t="s">
        <v>140</v>
      </c>
      <c r="I340" s="113"/>
      <c r="J340" s="4"/>
      <c r="K340" s="109"/>
    </row>
    <row r="341" spans="1:11" ht="15" customHeight="1" x14ac:dyDescent="0.4">
      <c r="A341" s="63" t="s">
        <v>109</v>
      </c>
      <c r="B341" s="396" t="s">
        <v>127</v>
      </c>
      <c r="C341" s="397"/>
      <c r="D341" s="397"/>
      <c r="E341" s="397"/>
      <c r="F341" s="397"/>
      <c r="G341" s="398"/>
      <c r="H341" s="187"/>
      <c r="I341" s="113"/>
      <c r="J341" s="4"/>
      <c r="K341" s="109"/>
    </row>
    <row r="342" spans="1:11" ht="15" customHeight="1" thickBot="1" x14ac:dyDescent="0.45">
      <c r="A342" s="67"/>
      <c r="B342" s="389" t="s">
        <v>128</v>
      </c>
      <c r="C342" s="390"/>
      <c r="D342" s="390"/>
      <c r="E342" s="390"/>
      <c r="F342" s="390"/>
      <c r="G342" s="399"/>
      <c r="H342" s="188"/>
      <c r="I342" s="113"/>
      <c r="J342" s="4"/>
      <c r="K342" s="109"/>
    </row>
    <row r="343" spans="1:11" ht="12.6" thickBot="1" x14ac:dyDescent="0.45">
      <c r="A343" s="67"/>
      <c r="B343" s="113"/>
      <c r="C343" s="113"/>
      <c r="D343" s="113"/>
      <c r="E343" s="113"/>
      <c r="F343" s="113"/>
      <c r="G343" s="113"/>
      <c r="H343" s="113"/>
      <c r="I343" s="113"/>
      <c r="J343" s="4"/>
      <c r="K343" s="109"/>
    </row>
    <row r="344" spans="1:11" ht="27" customHeight="1" thickBot="1" x14ac:dyDescent="0.45">
      <c r="A344" s="67" t="s">
        <v>205</v>
      </c>
      <c r="B344" s="453" t="s">
        <v>250</v>
      </c>
      <c r="C344" s="454"/>
      <c r="D344" s="454"/>
      <c r="E344" s="454"/>
      <c r="F344" s="454"/>
      <c r="G344" s="454"/>
      <c r="H344" s="18" t="s">
        <v>140</v>
      </c>
      <c r="I344" s="113"/>
      <c r="J344" s="4"/>
      <c r="K344" s="109"/>
    </row>
    <row r="345" spans="1:11" ht="15" customHeight="1" x14ac:dyDescent="0.4">
      <c r="A345" s="63" t="s">
        <v>109</v>
      </c>
      <c r="B345" s="400" t="s">
        <v>129</v>
      </c>
      <c r="C345" s="401"/>
      <c r="D345" s="401"/>
      <c r="E345" s="401"/>
      <c r="F345" s="401"/>
      <c r="G345" s="402"/>
      <c r="H345" s="187"/>
      <c r="I345" s="113"/>
      <c r="J345" s="4"/>
      <c r="K345" s="109"/>
    </row>
    <row r="346" spans="1:11" ht="15" customHeight="1" thickBot="1" x14ac:dyDescent="0.45">
      <c r="A346" s="67"/>
      <c r="B346" s="389" t="s">
        <v>130</v>
      </c>
      <c r="C346" s="390"/>
      <c r="D346" s="390"/>
      <c r="E346" s="390"/>
      <c r="F346" s="390"/>
      <c r="G346" s="391"/>
      <c r="H346" s="188"/>
      <c r="I346" s="113"/>
      <c r="J346" s="4"/>
      <c r="K346" s="109"/>
    </row>
    <row r="347" spans="1:11" ht="15" customHeight="1" x14ac:dyDescent="0.4">
      <c r="A347" s="67"/>
      <c r="B347" s="113"/>
      <c r="C347" s="113"/>
      <c r="D347" s="113"/>
      <c r="E347" s="113"/>
      <c r="F347" s="113"/>
      <c r="G347" s="113"/>
      <c r="H347" s="113"/>
      <c r="I347" s="113"/>
      <c r="J347" s="4"/>
      <c r="K347" s="109"/>
    </row>
    <row r="348" spans="1:11" ht="27" customHeight="1" x14ac:dyDescent="0.4">
      <c r="A348" s="67" t="s">
        <v>206</v>
      </c>
      <c r="B348" s="393" t="s">
        <v>59</v>
      </c>
      <c r="C348" s="393"/>
      <c r="D348" s="393"/>
      <c r="E348" s="393"/>
      <c r="F348" s="393"/>
      <c r="G348" s="393"/>
      <c r="H348" s="393"/>
      <c r="I348" s="393"/>
      <c r="J348" s="4"/>
      <c r="K348" s="109"/>
    </row>
    <row r="349" spans="1:11" ht="27" customHeight="1" x14ac:dyDescent="0.4">
      <c r="A349" s="74"/>
      <c r="B349" s="393" t="s">
        <v>80</v>
      </c>
      <c r="C349" s="393"/>
      <c r="D349" s="393"/>
      <c r="E349" s="393"/>
      <c r="F349" s="393"/>
      <c r="G349" s="393"/>
      <c r="H349" s="393"/>
      <c r="I349" s="4"/>
      <c r="J349" s="4"/>
      <c r="K349" s="109"/>
    </row>
    <row r="350" spans="1:11" ht="15" customHeight="1" x14ac:dyDescent="0.4">
      <c r="A350" s="66"/>
      <c r="B350" s="393"/>
      <c r="C350" s="393"/>
      <c r="D350" s="393"/>
      <c r="E350" s="393"/>
      <c r="F350" s="393"/>
      <c r="G350" s="393"/>
      <c r="H350" s="393"/>
      <c r="I350" s="4"/>
      <c r="J350" s="4"/>
      <c r="K350" s="109"/>
    </row>
    <row r="351" spans="1:11" ht="27" customHeight="1" x14ac:dyDescent="0.4">
      <c r="A351" s="66"/>
      <c r="B351" s="393" t="s">
        <v>69</v>
      </c>
      <c r="C351" s="393"/>
      <c r="D351" s="393"/>
      <c r="E351" s="393"/>
      <c r="F351" s="393"/>
      <c r="G351" s="393"/>
      <c r="H351" s="393"/>
      <c r="I351" s="4"/>
      <c r="J351" s="4"/>
      <c r="K351" s="109"/>
    </row>
    <row r="352" spans="1:11" ht="15" customHeight="1" thickBot="1" x14ac:dyDescent="0.45">
      <c r="A352" s="66"/>
      <c r="B352" s="392"/>
      <c r="C352" s="392"/>
      <c r="D352" s="392"/>
      <c r="E352" s="392"/>
      <c r="F352" s="392"/>
      <c r="G352" s="392"/>
      <c r="H352" s="392"/>
      <c r="I352" s="4"/>
      <c r="J352" s="4"/>
      <c r="K352" s="109"/>
    </row>
    <row r="353" spans="1:11" ht="39" customHeight="1" thickBot="1" x14ac:dyDescent="0.45">
      <c r="A353" s="86"/>
      <c r="B353" s="336"/>
      <c r="C353" s="337"/>
      <c r="D353" s="337"/>
      <c r="E353" s="337"/>
      <c r="F353" s="337"/>
      <c r="G353" s="337"/>
      <c r="H353" s="337"/>
      <c r="I353" s="338"/>
      <c r="J353" s="4"/>
      <c r="K353" s="109"/>
    </row>
    <row r="354" spans="1:11" ht="15" customHeight="1" x14ac:dyDescent="0.4">
      <c r="A354" s="67"/>
      <c r="B354" s="113"/>
      <c r="C354" s="113"/>
      <c r="D354" s="113"/>
      <c r="E354" s="113"/>
      <c r="F354" s="113"/>
      <c r="G354" s="113"/>
      <c r="H354" s="113"/>
      <c r="I354" s="113"/>
      <c r="J354" s="4"/>
      <c r="K354" s="109"/>
    </row>
    <row r="355" spans="1:11" ht="15" customHeight="1" x14ac:dyDescent="0.4">
      <c r="A355" s="67" t="s">
        <v>207</v>
      </c>
      <c r="B355" s="335" t="s">
        <v>38</v>
      </c>
      <c r="C355" s="335"/>
      <c r="D355" s="335"/>
      <c r="E355" s="335"/>
      <c r="F355" s="335"/>
      <c r="G355" s="335"/>
      <c r="H355" s="335"/>
      <c r="I355" s="335"/>
      <c r="J355" s="4"/>
      <c r="K355" s="109"/>
    </row>
    <row r="356" spans="1:11" ht="15" customHeight="1" x14ac:dyDescent="0.4">
      <c r="A356" s="74" t="s">
        <v>133</v>
      </c>
      <c r="B356" s="111"/>
      <c r="C356" s="111"/>
      <c r="D356" s="111"/>
      <c r="E356" s="111"/>
      <c r="F356" s="111"/>
      <c r="G356" s="111"/>
      <c r="H356" s="111"/>
      <c r="I356" s="111"/>
      <c r="J356" s="4"/>
      <c r="K356" s="109"/>
    </row>
    <row r="357" spans="1:11" ht="27" customHeight="1" x14ac:dyDescent="0.4">
      <c r="A357" s="67"/>
      <c r="B357" s="335" t="s">
        <v>90</v>
      </c>
      <c r="C357" s="335"/>
      <c r="D357" s="335"/>
      <c r="E357" s="335"/>
      <c r="F357" s="335"/>
      <c r="G357" s="335"/>
      <c r="H357" s="335"/>
      <c r="I357" s="111"/>
      <c r="J357" s="111"/>
      <c r="K357" s="109"/>
    </row>
    <row r="358" spans="1:11" ht="15" customHeight="1" thickBot="1" x14ac:dyDescent="0.45">
      <c r="A358" s="67"/>
      <c r="B358" s="5"/>
      <c r="C358" s="5"/>
      <c r="D358" s="5"/>
      <c r="E358" s="5"/>
      <c r="F358" s="5"/>
      <c r="G358" s="5"/>
      <c r="H358" s="5"/>
      <c r="I358" s="5"/>
      <c r="J358" s="4"/>
      <c r="K358" s="109"/>
    </row>
    <row r="359" spans="1:11" ht="39" customHeight="1" thickBot="1" x14ac:dyDescent="0.45">
      <c r="A359" s="67"/>
      <c r="B359" s="336"/>
      <c r="C359" s="337"/>
      <c r="D359" s="337"/>
      <c r="E359" s="337"/>
      <c r="F359" s="337"/>
      <c r="G359" s="337"/>
      <c r="H359" s="337"/>
      <c r="I359" s="338"/>
      <c r="J359" s="4"/>
      <c r="K359" s="109"/>
    </row>
    <row r="360" spans="1:11" ht="15" customHeight="1" x14ac:dyDescent="0.4">
      <c r="A360" s="69"/>
      <c r="B360" s="4"/>
      <c r="C360" s="4"/>
      <c r="D360" s="4"/>
      <c r="E360" s="4"/>
      <c r="F360" s="4"/>
      <c r="G360" s="4"/>
      <c r="H360" s="4"/>
      <c r="I360" s="4"/>
      <c r="J360" s="4"/>
      <c r="K360" s="109"/>
    </row>
    <row r="361" spans="1:11" x14ac:dyDescent="0.4">
      <c r="K361" s="109"/>
    </row>
    <row r="362" spans="1:11" ht="27.75" customHeight="1" x14ac:dyDescent="0.4">
      <c r="K362" s="109"/>
    </row>
    <row r="363" spans="1:11" ht="8.25" customHeight="1" x14ac:dyDescent="0.4">
      <c r="K363" s="109"/>
    </row>
    <row r="364" spans="1:11" x14ac:dyDescent="0.4">
      <c r="K364" s="109"/>
    </row>
    <row r="365" spans="1:11" x14ac:dyDescent="0.4">
      <c r="K365" s="109" t="s">
        <v>40</v>
      </c>
    </row>
    <row r="366" spans="1:11" x14ac:dyDescent="0.4">
      <c r="K366" s="109"/>
    </row>
    <row r="367" spans="1:11" x14ac:dyDescent="0.4">
      <c r="K367" s="109"/>
    </row>
    <row r="382" spans="11:11" x14ac:dyDescent="0.4">
      <c r="K382" s="111"/>
    </row>
    <row r="391" ht="12" customHeight="1" x14ac:dyDescent="0.4"/>
    <row r="393" ht="15" customHeight="1" x14ac:dyDescent="0.4"/>
  </sheetData>
  <sheetProtection password="C910" sheet="1" objects="1" scenarios="1" selectLockedCells="1"/>
  <customSheetViews>
    <customSheetView guid="{1ABB67A3-5158-4F5C-9C44-5622A7C0A9E3}" scale="130" showPageBreaks="1" showGridLines="0" fitToPage="1" printArea="1" hiddenRows="1" hiddenColumns="1" view="pageBreakPreview" topLeftCell="A215">
      <selection activeCell="F231" sqref="F231:F236"/>
      <rowBreaks count="14" manualBreakCount="14">
        <brk id="37" max="10" man="1"/>
        <brk id="73" max="10" man="1"/>
        <brk id="74" max="10" man="1"/>
        <brk id="102" max="10" man="1"/>
        <brk id="139" max="10" man="1"/>
        <brk id="170" max="10" man="1"/>
        <brk id="189" max="10" man="1"/>
        <brk id="219" max="10" man="1"/>
        <brk id="264" max="10" man="1"/>
        <brk id="265" max="10" man="1"/>
        <brk id="303" max="10" man="1"/>
        <brk id="304" max="10" man="1"/>
        <brk id="335" max="10" man="1"/>
        <brk id="360" max="10" man="1"/>
      </rowBreaks>
      <pageMargins left="0.19685039370078741" right="0.19685039370078741" top="0.39370078740157483" bottom="0.39370078740157483" header="0.51181102362204722" footer="0.51181102362204722"/>
      <printOptions horizontalCentered="1" verticalCentered="1"/>
      <pageSetup paperSize="9" scale="76" fitToHeight="0" orientation="landscape" cellComments="asDisplayed" r:id="rId1"/>
      <headerFooter alignWithMargins="0">
        <oddFooter>Seite &amp;P von &amp;N</oddFooter>
      </headerFooter>
    </customSheetView>
  </customSheetViews>
  <mergeCells count="262">
    <mergeCell ref="B263:E263"/>
    <mergeCell ref="K81:K82"/>
    <mergeCell ref="K91:K92"/>
    <mergeCell ref="B87:E87"/>
    <mergeCell ref="B86:E86"/>
    <mergeCell ref="B81:E82"/>
    <mergeCell ref="F81:F82"/>
    <mergeCell ref="G81:G82"/>
    <mergeCell ref="H81:H82"/>
    <mergeCell ref="I81:I82"/>
    <mergeCell ref="J81:J82"/>
    <mergeCell ref="B91:E92"/>
    <mergeCell ref="F91:F92"/>
    <mergeCell ref="G91:G92"/>
    <mergeCell ref="H91:H92"/>
    <mergeCell ref="I91:I92"/>
    <mergeCell ref="J91:J92"/>
    <mergeCell ref="F105:I105"/>
    <mergeCell ref="B89:E89"/>
    <mergeCell ref="B100:E100"/>
    <mergeCell ref="B102:J103"/>
    <mergeCell ref="J100:J101"/>
    <mergeCell ref="B93:J93"/>
    <mergeCell ref="B97:E97"/>
    <mergeCell ref="B49:E49"/>
    <mergeCell ref="B67:E67"/>
    <mergeCell ref="B78:E78"/>
    <mergeCell ref="B79:E79"/>
    <mergeCell ref="B88:E88"/>
    <mergeCell ref="B90:E90"/>
    <mergeCell ref="B83:J83"/>
    <mergeCell ref="B77:E77"/>
    <mergeCell ref="B69:E69"/>
    <mergeCell ref="B70:G70"/>
    <mergeCell ref="B76:E76"/>
    <mergeCell ref="B80:E80"/>
    <mergeCell ref="B60:J60"/>
    <mergeCell ref="B58:I58"/>
    <mergeCell ref="B98:E98"/>
    <mergeCell ref="H85:K85"/>
    <mergeCell ref="B96:E96"/>
    <mergeCell ref="G1:J1"/>
    <mergeCell ref="B61:H61"/>
    <mergeCell ref="F46:G46"/>
    <mergeCell ref="E36:G36"/>
    <mergeCell ref="F50:G50"/>
    <mergeCell ref="B48:E48"/>
    <mergeCell ref="F49:G49"/>
    <mergeCell ref="F47:G47"/>
    <mergeCell ref="B47:E47"/>
    <mergeCell ref="B44:E44"/>
    <mergeCell ref="B34:C35"/>
    <mergeCell ref="B3:I16"/>
    <mergeCell ref="B18:I22"/>
    <mergeCell ref="B31:D31"/>
    <mergeCell ref="B45:E45"/>
    <mergeCell ref="F45:G45"/>
    <mergeCell ref="B26:E26"/>
    <mergeCell ref="B24:C24"/>
    <mergeCell ref="E29:F29"/>
    <mergeCell ref="E31:F31"/>
    <mergeCell ref="B32:J32"/>
    <mergeCell ref="E34:G34"/>
    <mergeCell ref="E28:F28"/>
    <mergeCell ref="E35:G35"/>
    <mergeCell ref="B359:I359"/>
    <mergeCell ref="B315:F315"/>
    <mergeCell ref="B317:I317"/>
    <mergeCell ref="B316:I316"/>
    <mergeCell ref="B320:H320"/>
    <mergeCell ref="B327:F327"/>
    <mergeCell ref="B328:I328"/>
    <mergeCell ref="B277:E277"/>
    <mergeCell ref="B262:E262"/>
    <mergeCell ref="B266:E266"/>
    <mergeCell ref="B353:I353"/>
    <mergeCell ref="C291:F291"/>
    <mergeCell ref="C290:F290"/>
    <mergeCell ref="B288:F288"/>
    <mergeCell ref="B281:E281"/>
    <mergeCell ref="B278:E278"/>
    <mergeCell ref="B344:G344"/>
    <mergeCell ref="B342:G342"/>
    <mergeCell ref="B311:H311"/>
    <mergeCell ref="B307:H307"/>
    <mergeCell ref="B340:G340"/>
    <mergeCell ref="B336:G336"/>
    <mergeCell ref="B337:G337"/>
    <mergeCell ref="B298:F298"/>
    <mergeCell ref="B296:F296"/>
    <mergeCell ref="B189:C189"/>
    <mergeCell ref="B239:E239"/>
    <mergeCell ref="G174:I174"/>
    <mergeCell ref="B176:C176"/>
    <mergeCell ref="B205:E205"/>
    <mergeCell ref="B187:C187"/>
    <mergeCell ref="B188:C188"/>
    <mergeCell ref="B299:H299"/>
    <mergeCell ref="B294:F294"/>
    <mergeCell ref="B259:E259"/>
    <mergeCell ref="B329:I329"/>
    <mergeCell ref="C289:F289"/>
    <mergeCell ref="I285:J285"/>
    <mergeCell ref="B271:J273"/>
    <mergeCell ref="B275:E275"/>
    <mergeCell ref="B264:E264"/>
    <mergeCell ref="B282:E282"/>
    <mergeCell ref="B280:E280"/>
    <mergeCell ref="B267:E267"/>
    <mergeCell ref="B269:J269"/>
    <mergeCell ref="B258:E258"/>
    <mergeCell ref="B246:J246"/>
    <mergeCell ref="B255:E255"/>
    <mergeCell ref="B256:E256"/>
    <mergeCell ref="B248:J248"/>
    <mergeCell ref="B257:E257"/>
    <mergeCell ref="B234:E234"/>
    <mergeCell ref="B244:J244"/>
    <mergeCell ref="B232:E232"/>
    <mergeCell ref="B240:E240"/>
    <mergeCell ref="B233:E233"/>
    <mergeCell ref="B254:E254"/>
    <mergeCell ref="B250:I250"/>
    <mergeCell ref="B237:E237"/>
    <mergeCell ref="B261:E261"/>
    <mergeCell ref="B276:E276"/>
    <mergeCell ref="B283:E283"/>
    <mergeCell ref="B242:E242"/>
    <mergeCell ref="B243:J243"/>
    <mergeCell ref="B293:F293"/>
    <mergeCell ref="B346:G346"/>
    <mergeCell ref="B357:H357"/>
    <mergeCell ref="B355:I355"/>
    <mergeCell ref="B352:H352"/>
    <mergeCell ref="B349:H349"/>
    <mergeCell ref="B350:H350"/>
    <mergeCell ref="B351:H351"/>
    <mergeCell ref="B348:I348"/>
    <mergeCell ref="B313:H313"/>
    <mergeCell ref="B341:G341"/>
    <mergeCell ref="B338:G338"/>
    <mergeCell ref="B345:G345"/>
    <mergeCell ref="B331:E331"/>
    <mergeCell ref="B334:G334"/>
    <mergeCell ref="B326:H326"/>
    <mergeCell ref="B332:F332"/>
    <mergeCell ref="B314:H314"/>
    <mergeCell ref="B323:H323"/>
    <mergeCell ref="B319:H319"/>
    <mergeCell ref="G130:H130"/>
    <mergeCell ref="B265:E265"/>
    <mergeCell ref="B260:E260"/>
    <mergeCell ref="B50:E50"/>
    <mergeCell ref="B204:E204"/>
    <mergeCell ref="B166:C166"/>
    <mergeCell ref="B185:C185"/>
    <mergeCell ref="B181:C181"/>
    <mergeCell ref="B182:C182"/>
    <mergeCell ref="B183:C183"/>
    <mergeCell ref="B184:C184"/>
    <mergeCell ref="B107:E107"/>
    <mergeCell ref="B177:C177"/>
    <mergeCell ref="B142:I142"/>
    <mergeCell ref="B168:C168"/>
    <mergeCell ref="B169:C169"/>
    <mergeCell ref="B170:C170"/>
    <mergeCell ref="B165:C165"/>
    <mergeCell ref="B167:C167"/>
    <mergeCell ref="B186:C186"/>
    <mergeCell ref="B157:C157"/>
    <mergeCell ref="B109:E109"/>
    <mergeCell ref="B162:C162"/>
    <mergeCell ref="B304:H304"/>
    <mergeCell ref="B295:F295"/>
    <mergeCell ref="B99:E99"/>
    <mergeCell ref="B132:H132"/>
    <mergeCell ref="B134:J134"/>
    <mergeCell ref="F26:H26"/>
    <mergeCell ref="B241:E241"/>
    <mergeCell ref="B53:G53"/>
    <mergeCell ref="B55:G55"/>
    <mergeCell ref="B219:G219"/>
    <mergeCell ref="B220:G220"/>
    <mergeCell ref="B217:G217"/>
    <mergeCell ref="B227:J228"/>
    <mergeCell ref="B211:E211"/>
    <mergeCell ref="B238:E238"/>
    <mergeCell ref="B209:E209"/>
    <mergeCell ref="B201:J201"/>
    <mergeCell ref="B226:J226"/>
    <mergeCell ref="B213:E213"/>
    <mergeCell ref="B207:E207"/>
    <mergeCell ref="B208:E208"/>
    <mergeCell ref="B160:C160"/>
    <mergeCell ref="B138:G138"/>
    <mergeCell ref="B148:D148"/>
    <mergeCell ref="B114:J116"/>
    <mergeCell ref="B117:F117"/>
    <mergeCell ref="B118:F118"/>
    <mergeCell ref="B119:F119"/>
    <mergeCell ref="B126:J126"/>
    <mergeCell ref="B106:E106"/>
    <mergeCell ref="B108:E108"/>
    <mergeCell ref="B110:E110"/>
    <mergeCell ref="B200:J200"/>
    <mergeCell ref="B197:J199"/>
    <mergeCell ref="B195:D195"/>
    <mergeCell ref="B154:J154"/>
    <mergeCell ref="B145:G145"/>
    <mergeCell ref="B152:J152"/>
    <mergeCell ref="D174:F174"/>
    <mergeCell ref="B163:C163"/>
    <mergeCell ref="B164:C164"/>
    <mergeCell ref="D155:F155"/>
    <mergeCell ref="B161:C161"/>
    <mergeCell ref="B158:C158"/>
    <mergeCell ref="B121:K121"/>
    <mergeCell ref="B155:C156"/>
    <mergeCell ref="B174:C175"/>
    <mergeCell ref="B178:C178"/>
    <mergeCell ref="B179:C179"/>
    <mergeCell ref="B180:C180"/>
    <mergeCell ref="B236:E236"/>
    <mergeCell ref="G131:H131"/>
    <mergeCell ref="B141:I141"/>
    <mergeCell ref="I131:J131"/>
    <mergeCell ref="G155:I155"/>
    <mergeCell ref="B123:J123"/>
    <mergeCell ref="B124:J124"/>
    <mergeCell ref="B139:G139"/>
    <mergeCell ref="B128:J128"/>
    <mergeCell ref="B131:F131"/>
    <mergeCell ref="B206:E206"/>
    <mergeCell ref="B215:E215"/>
    <mergeCell ref="B222:C222"/>
    <mergeCell ref="B231:E231"/>
    <mergeCell ref="B210:E210"/>
    <mergeCell ref="B159:C159"/>
    <mergeCell ref="B125:J125"/>
    <mergeCell ref="B235:E235"/>
    <mergeCell ref="B214:E214"/>
    <mergeCell ref="B65:E65"/>
    <mergeCell ref="B66:E66"/>
    <mergeCell ref="E38:F38"/>
    <mergeCell ref="B39:C39"/>
    <mergeCell ref="F44:G44"/>
    <mergeCell ref="B46:E46"/>
    <mergeCell ref="B43:J43"/>
    <mergeCell ref="B72:J72"/>
    <mergeCell ref="H75:K75"/>
    <mergeCell ref="B38:C38"/>
    <mergeCell ref="F48:G48"/>
    <mergeCell ref="H66:K66"/>
    <mergeCell ref="H67:K67"/>
    <mergeCell ref="H68:K68"/>
    <mergeCell ref="H69:K69"/>
    <mergeCell ref="H70:K70"/>
    <mergeCell ref="B63:J63"/>
    <mergeCell ref="B212:E212"/>
    <mergeCell ref="B42:C42"/>
    <mergeCell ref="J110:J111"/>
    <mergeCell ref="F95:I95"/>
  </mergeCells>
  <phoneticPr fontId="0" type="noConversion"/>
  <conditionalFormatting sqref="H69:J69">
    <cfRule type="containsText" dxfId="14" priority="20" operator="containsText" text="Die Ges">
      <formula>NOT(ISERROR(SEARCH("Die Ges",H69)))</formula>
    </cfRule>
  </conditionalFormatting>
  <conditionalFormatting sqref="J110:J111">
    <cfRule type="containsText" dxfId="13" priority="14" operator="containsText" text="Fehler">
      <formula>NOT(ISERROR(SEARCH("Fehler",J110)))</formula>
    </cfRule>
  </conditionalFormatting>
  <conditionalFormatting sqref="J109">
    <cfRule type="containsText" dxfId="12" priority="13" operator="containsText" text="Fehler">
      <formula>NOT(ISERROR(SEARCH("Fehler",J109)))</formula>
    </cfRule>
  </conditionalFormatting>
  <conditionalFormatting sqref="J108">
    <cfRule type="containsText" dxfId="11" priority="12" operator="containsText" text="Fehler">
      <formula>NOT(ISERROR(SEARCH("Fehler",J108)))</formula>
    </cfRule>
  </conditionalFormatting>
  <conditionalFormatting sqref="J107">
    <cfRule type="containsText" dxfId="10" priority="11" operator="containsText" text="Fehler">
      <formula>NOT(ISERROR(SEARCH("Fehler",J107)))</formula>
    </cfRule>
  </conditionalFormatting>
  <conditionalFormatting sqref="J100:J101">
    <cfRule type="containsText" dxfId="9" priority="10" operator="containsText" text="Fehler">
      <formula>NOT(ISERROR(SEARCH("Fehler",J100)))</formula>
    </cfRule>
  </conditionalFormatting>
  <conditionalFormatting sqref="J99">
    <cfRule type="containsText" dxfId="8" priority="9" operator="containsText" text="Fehler">
      <formula>NOT(ISERROR(SEARCH("Fehler",J99)))</formula>
    </cfRule>
  </conditionalFormatting>
  <conditionalFormatting sqref="J98">
    <cfRule type="containsText" dxfId="7" priority="8" operator="containsText" text="Fehler">
      <formula>NOT(ISERROR(SEARCH("Fehler",J98)))</formula>
    </cfRule>
  </conditionalFormatting>
  <conditionalFormatting sqref="J97">
    <cfRule type="containsText" dxfId="6" priority="7" operator="containsText" text="Fehler">
      <formula>NOT(ISERROR(SEARCH("Fehler",J97)))</formula>
    </cfRule>
  </conditionalFormatting>
  <conditionalFormatting sqref="I131:J131">
    <cfRule type="containsText" dxfId="5" priority="6" operator="containsText" text="Die Ges">
      <formula>NOT(ISERROR(SEARCH("Die Ges",I131)))</formula>
    </cfRule>
  </conditionalFormatting>
  <conditionalFormatting sqref="H66:K70">
    <cfRule type="containsText" dxfId="4" priority="5" operator="containsText" text="Die">
      <formula>NOT(ISERROR(SEARCH("Die",H66)))</formula>
    </cfRule>
  </conditionalFormatting>
  <conditionalFormatting sqref="F81:K82">
    <cfRule type="containsText" dxfId="3" priority="4" operator="containsText" text="Die">
      <formula>NOT(ISERROR(SEARCH("Die",F81)))</formula>
    </cfRule>
  </conditionalFormatting>
  <conditionalFormatting sqref="K91:K92">
    <cfRule type="containsText" dxfId="2" priority="3" operator="containsText" text="Die">
      <formula>NOT(ISERROR(SEARCH("Die",K91)))</formula>
    </cfRule>
  </conditionalFormatting>
  <conditionalFormatting sqref="F91:J92">
    <cfRule type="containsText" dxfId="1" priority="2" operator="containsText" text="Die">
      <formula>NOT(ISERROR(SEARCH("Die",F91)))</formula>
    </cfRule>
  </conditionalFormatting>
  <conditionalFormatting sqref="F91:K92">
    <cfRule type="containsText" dxfId="0" priority="1" operator="containsText" text="Die">
      <formula>NOT(ISERROR(SEARCH("Die",F91)))</formula>
    </cfRule>
  </conditionalFormatting>
  <dataValidations xWindow="1509" yWindow="371" count="43">
    <dataValidation type="whole" allowBlank="1" showInputMessage="1" showErrorMessage="1" error="Die eingegebene Teilmenge ist größer als die eingeggebene Gesamtmenge. Bitte überprüfen Sie Ihre Angaben!" sqref="H289">
      <formula1>0</formula1>
      <formula2>H288</formula2>
    </dataValidation>
    <dataValidation type="whole" allowBlank="1" showInputMessage="1" showErrorMessage="1" error="Die eingegebene Teilmenge ist größer als die eingeggebene Gesamtmenge abzüglich der monatlichen Menge. Bitte überprüfen Sie Ihre Angaben!" sqref="H290">
      <formula1>0</formula1>
      <formula2>H288-H289</formula2>
    </dataValidation>
    <dataValidation type="whole" allowBlank="1" showInputMessage="1" showErrorMessage="1" error="Die eingegebene Teilmenge ist größer als die eingeggebene Gesamtmenge abzüglich der monatlichen und vierteljährlichen Menge. Bitte überprüfen Sie Ihre Angaben!" sqref="H291">
      <formula1>0</formula1>
      <formula2>H288-H289-H290</formula2>
    </dataValidation>
    <dataValidation type="decimal" operator="greaterThanOrEqual" allowBlank="1" showInputMessage="1" showErrorMessage="1" errorTitle="Monitoring" error="Bitte geben Sie eine Zahl größer oder gleich 0 an." sqref="I299 H342 H345:H346 F107:I110 I145">
      <formula1>0</formula1>
    </dataValidation>
    <dataValidation type="whole" operator="greaterThanOrEqual" allowBlank="1" showInputMessage="1" showErrorMessage="1" errorTitle="Monitoring" error="Bitte eine ganze Zahl größer oder gleich 0 eingeben." sqref="I311:J311 G288:H288 I276:I278 I323">
      <formula1>0</formula1>
    </dataValidation>
    <dataValidation type="decimal" operator="greaterThanOrEqual" allowBlank="1" showInputMessage="1" showErrorMessage="1" errorTitle="Monitoring 2007" error="Bitte eine Zahl größer oder gleich 0 eingeben." sqref="TUT113 UOL113 WVN121:WVN134 WBV113 VRZ113 UEP113 JB121:JB134 WLR113 SX121:SX134 ACT121:ACT134 AMP121:AMP134 AWL121:AWL134 BGH121:BGH134 BQD121:BQD134 BZZ121:BZZ134 CJV121:CJV134 CTR121:CTR134 DDN121:DDN134 DNJ121:DNJ134 DXF121:DXF134 EHB121:EHB134 EQX121:EQX134 FAT121:FAT134 FKP121:FKP134 FUL121:FUL134 GEH121:GEH134 GOD121:GOD134 GXZ121:GXZ134 HHV121:HHV134 HRR121:HRR134 IBN121:IBN134 ILJ121:ILJ134 IVF121:IVF134 JFB121:JFB134 JOX121:JOX134 JYT121:JYT134 KIP121:KIP134 KSL121:KSL134 LCH121:LCH134 LMD121:LMD134 LVZ121:LVZ134 MFV121:MFV134 MPR121:MPR134 MZN121:MZN134 NJJ121:NJJ134 NTF121:NTF134 ODB121:ODB134 OMX121:OMX134 OWT121:OWT134 PGP121:PGP134 PQL121:PQL134 QAH121:QAH134 QKD121:QKD134 QTZ121:QTZ134 RDV121:RDV134 RNR121:RNR134 RXN121:RXN134 SHJ121:SHJ134 SRF121:SRF134 TBB121:TBB134 TKX121:TKX134 TUT121:TUT134 UEP121:UEP134 UOL121:UOL134 UYH121:UYH134 VID121:VID134 VRZ121:VRZ134 WBV121:WBV134 WLR121:WLR134 F94 VID113 WVN113 UYH113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formula1>0</formula1>
    </dataValidation>
    <dataValidation type="decimal" operator="greaterThanOrEqual" allowBlank="1" showInputMessage="1" showErrorMessage="1" errorTitle="Monitoring" error="Bitte eine  Zahl größer oder gleich 0 eingeben." sqref="I288:J288">
      <formula1>0</formula1>
    </dataValidation>
    <dataValidation type="decimal" errorStyle="warning" allowBlank="1" showInputMessage="1" showErrorMessage="1" errorTitle="Monitoring" error="Bitte Eingabe überprüfen." sqref="G277:G278">
      <formula1>0</formula1>
      <formula2>999</formula2>
    </dataValidation>
    <dataValidation type="whole" errorStyle="warning" allowBlank="1" showInputMessage="1" showErrorMessage="1" errorTitle="Monitoring" error="Bitte Eingabe überprüfen." sqref="I281:I283 H276:H278 G281:G283">
      <formula1>0</formula1>
      <formula2>99</formula2>
    </dataValidation>
    <dataValidation type="decimal" operator="greaterThanOrEqual" allowBlank="1" showInputMessage="1" showErrorMessage="1" errorTitle="Monitoring " error="Bitte eine Zahl größer oder gleich 0 eingeben." sqref="F66:F69 F87:F89">
      <formula1>0</formula1>
    </dataValidation>
    <dataValidation type="whole" allowBlank="1" showInputMessage="1" showErrorMessage="1" errorTitle="Monitoring" error="Bitte geben Sie eine Zahl zwischen 20000000 und 20999999 ein." sqref="E31:F31">
      <formula1>20000000</formula1>
      <formula2>20999999</formula2>
    </dataValidation>
    <dataValidation type="decimal" operator="greaterThanOrEqual" allowBlank="1" showInputMessage="1" showErrorMessage="1" errorTitle="Monitoring" error="Bitte geben Sie eine Zahl größer oder gleich 0 ein." sqref="I326 I314 I320:J320">
      <formula1>0</formula1>
    </dataValidation>
    <dataValidation type="list" allowBlank="1" showInputMessage="1" showErrorMessage="1" errorTitle="Monitoring" error="Bitte Auswahlliste nutzen." sqref="E39">
      <formula1>$S$38:$S$42</formula1>
    </dataValidation>
    <dataValidation type="list" allowBlank="1" showInputMessage="1" showErrorMessage="1" sqref="J281:J283 G294:G296 F281:F283 F276:F278 H281:H283 J276:J278">
      <formula1>$S$256:$S$257</formula1>
    </dataValidation>
    <dataValidation type="decimal" operator="greaterThanOrEqual" allowBlank="1" showInputMessage="1" showErrorMessage="1" sqref="F266 F241:G241 F214:G214 D169:I169 D188:I188">
      <formula1>0</formula1>
    </dataValidation>
    <dataValidation type="decimal" operator="greaterThanOrEqual" allowBlank="1" showInputMessage="1" showErrorMessage="1" errorTitle="Fehler" error="Der eingegebene Wert mus größer oder gleich 0 sein." promptTitle="Eingabeformat" prompt="Eintragungen werden automatisch auf drei Dezimalstellen gerundet." sqref="D157:I162 D176:I181">
      <formula1>0</formula1>
    </dataValidation>
    <dataValidation type="whole" operator="greaterThanOrEqual" allowBlank="1" showInputMessage="1" showErrorMessage="1" errorTitle="Monitoring " error="Bitte eine ganze Zahl größer oder gleich 0 eingeben." sqref="JC118:JD118 SY118:SZ118 ACU118:ACV118 AMQ118:AMR118 AWM118:AWN118 BGI118:BGJ118 BQE118:BQF118 CAA118:CAB118 CJW118:CJX118 CTS118:CTT118 DDO118:DDP118 DNK118:DNL118 DXG118:DXH118 EHC118:EHD118 EQY118:EQZ118 FAU118:FAV118 FKQ118:FKR118 FUM118:FUN118 GEI118:GEJ118 GOE118:GOF118 GYA118:GYB118 HHW118:HHX118 HRS118:HRT118 IBO118:IBP118 ILK118:ILL118 IVG118:IVH118 JFC118:JFD118 JOY118:JOZ118 JYU118:JYV118 KIQ118:KIR118 KSM118:KSN118 LCI118:LCJ118 LME118:LMF118 LWA118:LWB118 MFW118:MFX118 MPS118:MPT118 MZO118:MZP118 NJK118:NJL118 NTG118:NTH118 ODC118:ODD118 OMY118:OMZ118 OWU118:OWV118 PGQ118:PGR118 PQM118:PQN118 QAI118:QAJ118 QKE118:QKF118 QUA118:QUB118 RDW118:RDX118 RNS118:RNT118 RXO118:RXP118 SHK118:SHL118 SRG118:SRH118 TBC118:TBD118 TKY118:TKZ118 TUU118:TUV118 UEQ118:UER118 UOM118:UON118 UYI118:UYJ118 VIE118:VIF118 VSA118:VSB118 WBW118:WBX118 WLS118:WLT118 WVO118:WVP118 G66:G69 G118 F77:F79">
      <formula1>0</formula1>
    </dataValidation>
    <dataValidation type="decimal" allowBlank="1" showInputMessage="1" showErrorMessage="1" errorTitle="Monitoring " error="Bitte geben Sie eine Zahl zwischen 0 und der Gesamtanzahl der Zählpunkte für alle Letztverbraucher an." sqref="WVO119:WVP120 JC119:JD120 SY119:SZ120 ACU119:ACV120 AMQ119:AMR120 AWM119:AWN120 BGI119:BGJ120 BQE119:BQF120 CAA119:CAB120 CJW119:CJX120 CTS119:CTT120 DDO119:DDP120 DNK119:DNL120 DXG119:DXH120 EHC119:EHD120 EQY119:EQZ120 FAU119:FAV120 FKQ119:FKR120 FUM119:FUN120 GEI119:GEJ120 GOE119:GOF120 GYA119:GYB120 HHW119:HHX120 HRS119:HRT120 IBO119:IBP120 ILK119:ILL120 IVG119:IVH120 JFC119:JFD120 JOY119:JOZ120 JYU119:JYV120 KIQ119:KIR120 KSM119:KSN120 LCI119:LCJ120 LME119:LMF120 LWA119:LWB120 MFW119:MFX120 MPS119:MPT120 MZO119:MZP120 NJK119:NJL120 NTG119:NTH120 ODC119:ODD120 OMY119:OMZ120 OWU119:OWV120 PGQ119:PGR120 PQM119:PQN120 QAI119:QAJ120 QKE119:QKF120 QUA119:QUB120 RDW119:RDX120 RNS119:RNT120 RXO119:RXP120 SHK119:SHL120 SRG119:SRH120 TBC119:TBD120 TKY119:TKZ120 TUU119:TUV120 UEQ119:UER120 UOM119:UON120 UYI119:UYJ120 VIE119:VIF120 VSA119:VSB120 WBW119:WBX120 WLS119:WLT120 G119:H119">
      <formula1>0</formula1>
      <formula2>G118</formula2>
    </dataValidation>
    <dataValidation type="decimal" allowBlank="1" showInputMessage="1" showErrorMessage="1" errorTitle="Monitoring" error="Bitte geben Sie eine Zahl zwischen 15 und 100 ein." sqref="F45:G50">
      <formula1>15</formula1>
      <formula2>100</formula2>
    </dataValidation>
    <dataValidation type="whole" operator="greaterThanOrEqual" allowBlank="1" showInputMessage="1" showErrorMessage="1" errorTitle="Fehler" error="Bitte geben Sie eine ganze Zahl größer oder gleich 0 ein." sqref="F97:G100">
      <formula1>0</formula1>
    </dataValidation>
    <dataValidation type="whole" operator="greaterThanOrEqual" allowBlank="1" showInputMessage="1" showErrorMessage="1" errorTitle="Monitoring" error="Bitte geben Sie eine ganze Zahl größer oder gleich 0 ein." sqref="H97:I100 I304:J304">
      <formula1>0</formula1>
    </dataValidation>
    <dataValidation type="decimal" operator="greaterThanOrEqual" allowBlank="1" showInputMessage="1" showErrorMessage="1" errorTitle="Monitoring " error="Bitte eine  Zahl größer oder gleich 0 eingeben." sqref="H118">
      <formula1>0</formula1>
    </dataValidation>
    <dataValidation type="whole" operator="greaterThanOrEqual" allowBlank="1" showInputMessage="1" showErrorMessage="1" errorTitle="Monitoring" error="Geben Sie eine ganze Zahl größer oder gleich 0 an." sqref="H138:I139 H145">
      <formula1>0</formula1>
    </dataValidation>
    <dataValidation type="list" operator="greaterThanOrEqual" allowBlank="1" showInputMessage="1" showErrorMessage="1" errorTitle="Monitoring " error="Bitte Auswahlliste nutzen." sqref="H219:H220">
      <formula1>$S$256:$S$257</formula1>
    </dataValidation>
    <dataValidation type="decimal" operator="greaterThanOrEqual" allowBlank="1" showInputMessage="1" showErrorMessage="1" errorTitle="Monitoring" error="Bitte geben Sie eine Zahl größer oder gleich 0 an." promptTitle="Eingabeformat" prompt="Eintragungen werden automatisch auf drei Dezimalstellen gerundet." sqref="F231:G234 F254:F259">
      <formula1>0</formula1>
    </dataValidation>
    <dataValidation type="whole" operator="greaterThanOrEqual" allowBlank="1" showInputMessage="1" showErrorMessage="1" errorTitle="fehlerhafte Eingabe" error="Bitte geben Sie eine ganze Zahl größer oder gleich 0 ein." sqref="I307:J307">
      <formula1>0</formula1>
    </dataValidation>
    <dataValidation type="whole" operator="greaterThanOrEqual" allowBlank="1" showInputMessage="1" showErrorMessage="1" errorTitle="Monitoring" error="Bitte geben Sie eine ganze Zahl größer oder gleich 0 an." sqref="H334">
      <formula1>0</formula1>
    </dataValidation>
    <dataValidation type="whole" operator="greaterThanOrEqual" allowBlank="1" showInputMessage="1" showErrorMessage="1" errorTitle="Monitoring" error="Bitte geben Sie eine Zahl größer oder gleich 0 an." sqref="H337:H338">
      <formula1>0</formula1>
    </dataValidation>
    <dataValidation type="decimal" operator="greaterThanOrEqual" allowBlank="1" showInputMessage="1" showErrorMessage="1" errorTitle="Monitoring" error="Bitte geben Sie eine Zahl größer oder gleich 0." sqref="H341">
      <formula1>0</formula1>
    </dataValidation>
    <dataValidation type="whole" allowBlank="1" showInputMessage="1" showErrorMessage="1" errorTitle="Monitoring " error="Bitte geben Sie eine Zahl zwischen 0 und der Gesamtanzahl der Zählpunkte für alle Letztverbraucher an." sqref="G77:G79">
      <formula1>0</formula1>
      <formula2>F77</formula2>
    </dataValidation>
    <dataValidation type="decimal" operator="greaterThanOrEqual" allowBlank="1" showInputMessage="1" showErrorMessage="1" errorTitle="Fehler" error="Der eingegebene Wert muss größer oder gleich 0 sein." promptTitle="Eingabeformat" prompt="Eintragungen werden automatisch auf drei Dezimalstellen gerundet." sqref="F204:G207">
      <formula1>0</formula1>
    </dataValidation>
    <dataValidation type="whole" errorStyle="warning" showInputMessage="1" showErrorMessage="1" error="Die eingegebene Teilmenge ist größer als die eingeggebene Gesamtmenge abzüglich der monatlichen und vierteljährlichen Menge. Bitte überprüfen Sie Ihre Angaben!" sqref="G291">
      <formula1>0</formula1>
      <formula2>G288-G289-G290</formula2>
    </dataValidation>
    <dataValidation type="decimal" errorStyle="warning" allowBlank="1" showInputMessage="1" showErrorMessage="1" errorTitle="Monitoring" error="Bitte Eingabe überprüfen." sqref="G276">
      <formula1>0</formula1>
      <formula2>2000</formula2>
    </dataValidation>
    <dataValidation type="decimal" allowBlank="1" showInputMessage="1" showErrorMessage="1" errorTitle="Monitoring " error="Bitte geben Sie eine Zahl zwischen 0 und der Gesamtanzahl der Zählpunkte für alle Haushaltskunden an." sqref="H77:K77">
      <formula1>0</formula1>
      <formula2>$G$77</formula2>
    </dataValidation>
    <dataValidation type="decimal" allowBlank="1" showInputMessage="1" showErrorMessage="1" errorTitle="Monitoring " error="Bitte geben Sie eine Zahl zwischen 0 und der Gesamtanzahl der Zählpunkte für alle Haushaltskunden an." sqref="H78:K78">
      <formula1>0</formula1>
      <formula2>$G$78</formula2>
    </dataValidation>
    <dataValidation type="decimal" allowBlank="1" showInputMessage="1" showErrorMessage="1" errorTitle="Monitoring " error="Bitte geben Sie eine Zahl zwischen 0 und der Gesamtanzahl der Zählpunkte für alle Haushaltskunden an." sqref="H79:K79">
      <formula1>0</formula1>
      <formula2>$G$79</formula2>
    </dataValidation>
    <dataValidation type="decimal" allowBlank="1" showInputMessage="1" showErrorMessage="1" errorTitle="Monitoring " error="Bitte geben Sie eine Zahl zwischen 0 und der Gesamtmenge für alle Letztverbraucher an." sqref="G87:G88">
      <formula1>0</formula1>
      <formula2>F87</formula2>
    </dataValidation>
    <dataValidation type="decimal" allowBlank="1" showInputMessage="1" showErrorMessage="1" errorTitle="Monitoring " error="Bitte geben Sie eine Zahl zwischen 0 und der Gesamtanzahl der Zählpunkte für alle Gesamtmenge an." sqref="G89">
      <formula1>0</formula1>
      <formula2>F89</formula2>
    </dataValidation>
    <dataValidation type="decimal" allowBlank="1" showInputMessage="1" showErrorMessage="1" errorTitle="Monitoring " error="Bitte geben Sie eine Zahl zwischen 0 und der Gesamtmenge für alle Haushaltskunden an." sqref="H87:K87">
      <formula1>0</formula1>
      <formula2>$G$87</formula2>
    </dataValidation>
    <dataValidation type="decimal" allowBlank="1" showInputMessage="1" showErrorMessage="1" errorTitle="Monitoring " error="Bitte geben Sie eine Zahl zwischen 0 und der Gesamtmenge für alle Haushaltskunden an." sqref="H88:K88">
      <formula1>0</formula1>
      <formula2>$G$88</formula2>
    </dataValidation>
    <dataValidation type="decimal" allowBlank="1" showInputMessage="1" showErrorMessage="1" errorTitle="Monitoring " error="Bitte geben Sie eine Zahl zwischen 0 und der Gesamtmenge für alle Haushaltskunden an." sqref="H89:K89">
      <formula1>0</formula1>
      <formula2>$G$89</formula2>
    </dataValidation>
    <dataValidation type="whole" errorStyle="warning" showInputMessage="1" showErrorMessage="1" error="Die eingegebene Teilmenge ist größer als die eingeggebene Gesamtmenge abzüglich der monatlichen Menge. Bitte überprüfen Sie Ihre Angaben!" sqref="G290">
      <formula1>0</formula1>
      <formula2>G288-G289</formula2>
    </dataValidation>
    <dataValidation type="whole" errorStyle="warning" allowBlank="1" showInputMessage="1" showErrorMessage="1" error="Die eingegebene Teilmenge ist größer als die eingeggebene Gesamtmenge. Bitte überprüfen Sie Ihre Angaben!" sqref="G289">
      <formula1>0</formula1>
      <formula2>G288</formula2>
    </dataValidation>
  </dataValidations>
  <printOptions horizontalCentered="1" verticalCentered="1"/>
  <pageMargins left="0.59055118110236227" right="0.59055118110236227" top="0.39370078740157483" bottom="0.19685039370078741" header="0.51181102362204722" footer="0.51181102362204722"/>
  <pageSetup paperSize="9" scale="64" fitToHeight="0" orientation="landscape" cellComments="asDisplayed" r:id="rId2"/>
  <headerFooter alignWithMargins="0">
    <oddFooter>Seite &amp;P von &amp;N</oddFooter>
  </headerFooter>
  <rowBreaks count="11" manualBreakCount="11">
    <brk id="57" max="10" man="1"/>
    <brk id="82" max="10" man="1"/>
    <brk id="135" max="10" man="1"/>
    <brk id="147" max="10" man="1"/>
    <brk id="173" max="10" man="1"/>
    <brk id="191" max="10" man="1"/>
    <brk id="216" max="10" man="1"/>
    <brk id="243" max="10" man="1"/>
    <brk id="284" max="10" man="1"/>
    <brk id="308" max="10" man="1"/>
    <brk id="343" max="10" man="1"/>
  </rowBreaks>
  <ignoredErrors>
    <ignoredError sqref="G81:I81" formulaRange="1"/>
    <ignoredError sqref="G91" formula="1"/>
    <ignoredError sqref="A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29F77CEC8E7C2439647F471757CECD3" ma:contentTypeVersion="0" ma:contentTypeDescription="Ein neues Dokument erstellen." ma:contentTypeScope="" ma:versionID="cd24fbcb2d7a6fdc432c486727736a8a">
  <xsd:schema xmlns:xsd="http://www.w3.org/2001/XMLSchema" xmlns:p="http://schemas.microsoft.com/office/2006/metadata/properties" targetNamespace="http://schemas.microsoft.com/office/2006/metadata/properties" ma:root="true" ma:fieldsID="246f02dd96380beb4f7cdcce14d77fd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9994F5-BCF2-4F5A-9F44-5FEDDC0455A1}">
  <ds:schemaRefs>
    <ds:schemaRef ds:uri="http://schemas.microsoft.com/sharepoint/v3/contenttype/forms"/>
  </ds:schemaRefs>
</ds:datastoreItem>
</file>

<file path=customXml/itemProps2.xml><?xml version="1.0" encoding="utf-8"?>
<ds:datastoreItem xmlns:ds="http://schemas.openxmlformats.org/officeDocument/2006/customXml" ds:itemID="{B86015CF-5CA3-4575-BCA1-2E100705E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58FCA6-484D-4364-A590-26490311A93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370</vt:i4>
      </vt:variant>
    </vt:vector>
  </HeadingPairs>
  <TitlesOfParts>
    <vt:vector size="371" baseType="lpstr">
      <vt:lpstr>Fragebogen</vt:lpstr>
      <vt:lpstr>A_Bet_MutterG</vt:lpstr>
      <vt:lpstr>A_Bet1</vt:lpstr>
      <vt:lpstr>A_Bet10</vt:lpstr>
      <vt:lpstr>A_Bet11</vt:lpstr>
      <vt:lpstr>A_Bet12</vt:lpstr>
      <vt:lpstr>A_Bet2</vt:lpstr>
      <vt:lpstr>A_Bet3</vt:lpstr>
      <vt:lpstr>A_Bet4</vt:lpstr>
      <vt:lpstr>A_Bet5</vt:lpstr>
      <vt:lpstr>A_Bet6</vt:lpstr>
      <vt:lpstr>A_Bet7</vt:lpstr>
      <vt:lpstr>A_Bet8</vt:lpstr>
      <vt:lpstr>A_Bet9</vt:lpstr>
      <vt:lpstr>Ansprechpartner</vt:lpstr>
      <vt:lpstr>Betriebsnummer</vt:lpstr>
      <vt:lpstr>C_Ab_10MWh_bis_2GWh</vt:lpstr>
      <vt:lpstr>C_Ab_ab_2GWh</vt:lpstr>
      <vt:lpstr>C_Ab_alle_alle</vt:lpstr>
      <vt:lpstr>C_Ab_alle_GV</vt:lpstr>
      <vt:lpstr>C_Ab_alle_nGV</vt:lpstr>
      <vt:lpstr>C_Ab_alle_nGVinGV</vt:lpstr>
      <vt:lpstr>C_Ab_Band1_alle</vt:lpstr>
      <vt:lpstr>C_Ab_Band1_GV</vt:lpstr>
      <vt:lpstr>C_Ab_Band1_nGV</vt:lpstr>
      <vt:lpstr>C_Ab_Band1_nGVinGV</vt:lpstr>
      <vt:lpstr>C_Ab_Band2_alle</vt:lpstr>
      <vt:lpstr>C_Ab_Band2_GV</vt:lpstr>
      <vt:lpstr>C_Ab_Band2_nGV</vt:lpstr>
      <vt:lpstr>C_Ab_Band2_nGVinGV</vt:lpstr>
      <vt:lpstr>C_Ab_Band3_alle</vt:lpstr>
      <vt:lpstr>C_Ab_Band3_GV</vt:lpstr>
      <vt:lpstr>C_Ab_Band3_nGV</vt:lpstr>
      <vt:lpstr>C_Ab_Band3_nGVinGV</vt:lpstr>
      <vt:lpstr>C_Ab_Band4_alle</vt:lpstr>
      <vt:lpstr>C_Ab_Band4_GV</vt:lpstr>
      <vt:lpstr>C_Ab_Band4_nGV</vt:lpstr>
      <vt:lpstr>C_Ab_Band4_nGVinGV</vt:lpstr>
      <vt:lpstr>C_Ab_bis_10MWh</vt:lpstr>
      <vt:lpstr>C_Ab_HHK_alle</vt:lpstr>
      <vt:lpstr>C_Ab_HHK_GV</vt:lpstr>
      <vt:lpstr>C_Ab_HHK_nGV</vt:lpstr>
      <vt:lpstr>C_Ab_HHK_nGVinGV</vt:lpstr>
      <vt:lpstr>C_Ab_NH_Gesamt</vt:lpstr>
      <vt:lpstr>C_Ab_NH1</vt:lpstr>
      <vt:lpstr>C_Ab_NH2</vt:lpstr>
      <vt:lpstr>C_Ab_NH3</vt:lpstr>
      <vt:lpstr>C_AB_Oeko2014_Sonst</vt:lpstr>
      <vt:lpstr>C_Ab_Oeko2015</vt:lpstr>
      <vt:lpstr>C_Ab_Oeko2015_22EnWG</vt:lpstr>
      <vt:lpstr>C_Ab_RLM_Gesamt</vt:lpstr>
      <vt:lpstr>C_Ab_RLM1</vt:lpstr>
      <vt:lpstr>C_Ab_RLM2</vt:lpstr>
      <vt:lpstr>C_Ab_RLM3</vt:lpstr>
      <vt:lpstr>C_Ab_SLP_Gesamt</vt:lpstr>
      <vt:lpstr>C_Ab_SLP1</vt:lpstr>
      <vt:lpstr>C_Ab_SLP2</vt:lpstr>
      <vt:lpstr>C_Ab_SLP3</vt:lpstr>
      <vt:lpstr>C_Ab_WP_Gesamt</vt:lpstr>
      <vt:lpstr>C_Ab_WP1</vt:lpstr>
      <vt:lpstr>C_Ab_WP2</vt:lpstr>
      <vt:lpstr>C_Ab_WP3</vt:lpstr>
      <vt:lpstr>C_Abgabe_Gesamt</vt:lpstr>
      <vt:lpstr>C_ZP_10MWh_bis_2GWh</vt:lpstr>
      <vt:lpstr>C_ZP_ab_2GWh</vt:lpstr>
      <vt:lpstr>C_ZP_alle_alle</vt:lpstr>
      <vt:lpstr>C_ZP_alle_GV</vt:lpstr>
      <vt:lpstr>C_ZP_alle_nGV</vt:lpstr>
      <vt:lpstr>C_ZP_alle_nGVinGV</vt:lpstr>
      <vt:lpstr>C_ZP_Band1_alle</vt:lpstr>
      <vt:lpstr>C_ZP_Band1_GV</vt:lpstr>
      <vt:lpstr>C_ZP_Band1_nGV</vt:lpstr>
      <vt:lpstr>C_ZP_Band1_nGVinGV</vt:lpstr>
      <vt:lpstr>C_ZP_Band2_alle</vt:lpstr>
      <vt:lpstr>C_ZP_Band2_GV</vt:lpstr>
      <vt:lpstr>C_ZP_Band2_nGV</vt:lpstr>
      <vt:lpstr>C_ZP_Band2_nGVinGV</vt:lpstr>
      <vt:lpstr>C_ZP_Band3_alle</vt:lpstr>
      <vt:lpstr>C_ZP_Band3_GV</vt:lpstr>
      <vt:lpstr>C_ZP_Band3_nGV</vt:lpstr>
      <vt:lpstr>C_ZP_Band3_nGVinGV</vt:lpstr>
      <vt:lpstr>C_ZP_Band4_alle</vt:lpstr>
      <vt:lpstr>C_ZP_Band4_GV</vt:lpstr>
      <vt:lpstr>C_ZP_Band4_nGV</vt:lpstr>
      <vt:lpstr>C_ZP_Band4_nGVinGV</vt:lpstr>
      <vt:lpstr>C_ZP_bis_10MWh</vt:lpstr>
      <vt:lpstr>C_ZP_Gesamt</vt:lpstr>
      <vt:lpstr>C_ZP_HHK_alle</vt:lpstr>
      <vt:lpstr>C_ZP_HHK_GV</vt:lpstr>
      <vt:lpstr>C_ZP_HHK_nGV</vt:lpstr>
      <vt:lpstr>C_ZP_HHK_nGVinGV</vt:lpstr>
      <vt:lpstr>C_ZP_NH_Gesamt</vt:lpstr>
      <vt:lpstr>C_ZP_NH1</vt:lpstr>
      <vt:lpstr>C_ZP_NH2</vt:lpstr>
      <vt:lpstr>C_ZP_NH3</vt:lpstr>
      <vt:lpstr>C_ZP_Oeko2015</vt:lpstr>
      <vt:lpstr>C_ZP_Oeko2015_22EnWG</vt:lpstr>
      <vt:lpstr>C_ZP_RLM_Gesamt</vt:lpstr>
      <vt:lpstr>C_ZP_RLM1</vt:lpstr>
      <vt:lpstr>C_ZP_RLM2</vt:lpstr>
      <vt:lpstr>C_ZP_RLM3</vt:lpstr>
      <vt:lpstr>C_ZP_SLP_Gesamt</vt:lpstr>
      <vt:lpstr>C_ZP_SLP1</vt:lpstr>
      <vt:lpstr>C_ZP_SLP2</vt:lpstr>
      <vt:lpstr>C_ZP_SLP3</vt:lpstr>
      <vt:lpstr>C_ZP_WP_Gesamt</vt:lpstr>
      <vt:lpstr>C_ZP_WP1</vt:lpstr>
      <vt:lpstr>C_ZP_WP2</vt:lpstr>
      <vt:lpstr>C_ZP_WP3</vt:lpstr>
      <vt:lpstr>D_AB_VertragsW</vt:lpstr>
      <vt:lpstr>D_Belieferung</vt:lpstr>
      <vt:lpstr>D_Belieferung_Hkunden</vt:lpstr>
      <vt:lpstr>D_RahmenV</vt:lpstr>
      <vt:lpstr>D_RahmenV_Hkunden</vt:lpstr>
      <vt:lpstr>D_ZP_VertragsW</vt:lpstr>
      <vt:lpstr>E_Boni_HK_FreiKW1</vt:lpstr>
      <vt:lpstr>E_Boni_HK_FreiKW2</vt:lpstr>
      <vt:lpstr>E_Boni_HK_FreiKW3</vt:lpstr>
      <vt:lpstr>E_Boni_HK_Hoehe1</vt:lpstr>
      <vt:lpstr>E_Boni_HK_Hoehe2</vt:lpstr>
      <vt:lpstr>E_Boni_HK_Hoehe3</vt:lpstr>
      <vt:lpstr>E_Boni_HK_Sonst1</vt:lpstr>
      <vt:lpstr>E_Boni_HK_Sonst2</vt:lpstr>
      <vt:lpstr>E_Boni_HK_Sonst3</vt:lpstr>
      <vt:lpstr>E_Boni_HK_Stabil1</vt:lpstr>
      <vt:lpstr>E_Boni_HK_Stabil2</vt:lpstr>
      <vt:lpstr>E_Boni_HK_Stabil3</vt:lpstr>
      <vt:lpstr>E_Boni_HK1</vt:lpstr>
      <vt:lpstr>E_Boni_HK2</vt:lpstr>
      <vt:lpstr>E_Boni_HK3</vt:lpstr>
      <vt:lpstr>E_Gewerbe_19StromNEV1</vt:lpstr>
      <vt:lpstr>E_Gewerbe_abschalt_Last1</vt:lpstr>
      <vt:lpstr>E_Gewerbe_Beschaff1</vt:lpstr>
      <vt:lpstr>E_Gewerbe_EEG1</vt:lpstr>
      <vt:lpstr>E_Gewerbe_Konz1</vt:lpstr>
      <vt:lpstr>E_Gewerbe_KWKG</vt:lpstr>
      <vt:lpstr>E_Gewerbe_Mess1</vt:lpstr>
      <vt:lpstr>E_Gewerbe_Netz1</vt:lpstr>
      <vt:lpstr>E_Gewerbe_Offshore1</vt:lpstr>
      <vt:lpstr>E_Gewerbe_Stromsteuer1</vt:lpstr>
      <vt:lpstr>E_Gewerbe_Ust1</vt:lpstr>
      <vt:lpstr>E_Gewerbe1</vt:lpstr>
      <vt:lpstr>E_GewerbeK</vt:lpstr>
      <vt:lpstr>E_Heiz_NH</vt:lpstr>
      <vt:lpstr>E_Heiz_NH_Beschaff</vt:lpstr>
      <vt:lpstr>E_Heiz_NH_Konz</vt:lpstr>
      <vt:lpstr>E_Heiz_NH_Mess</vt:lpstr>
      <vt:lpstr>E_Heiz_NH_Netz</vt:lpstr>
      <vt:lpstr>E_Heiz_NH_Ust</vt:lpstr>
      <vt:lpstr>E_Heiz_WP</vt:lpstr>
      <vt:lpstr>E_Heiz_WP_Beschaff</vt:lpstr>
      <vt:lpstr>E_Heiz_WP_Konz</vt:lpstr>
      <vt:lpstr>E_Heiz_WP_Mess</vt:lpstr>
      <vt:lpstr>E_Heiz_WP_Netz</vt:lpstr>
      <vt:lpstr>E_Heiz_WP_Ust</vt:lpstr>
      <vt:lpstr>E_HK_Oeko</vt:lpstr>
      <vt:lpstr>E_HK_Oeko_Abr</vt:lpstr>
      <vt:lpstr>E_HK_Oeko_Beschaff</vt:lpstr>
      <vt:lpstr>E_HK_Oeko_Konz</vt:lpstr>
      <vt:lpstr>E_HK_Oeko_MessB</vt:lpstr>
      <vt:lpstr>E_HK_Oeko_Messung</vt:lpstr>
      <vt:lpstr>E_HK_Oeko_Netz</vt:lpstr>
      <vt:lpstr>E_HK_Oeko_Ust</vt:lpstr>
      <vt:lpstr>E_Industrie_19StromNEV1</vt:lpstr>
      <vt:lpstr>E_Industrie_abschalt_Last1</vt:lpstr>
      <vt:lpstr>E_Industrie_Beschaff1</vt:lpstr>
      <vt:lpstr>E_Industrie_EEG1</vt:lpstr>
      <vt:lpstr>E_Industrie_Konz1</vt:lpstr>
      <vt:lpstr>E_Industrie_KWKG1</vt:lpstr>
      <vt:lpstr>E_Industrie_Mess1</vt:lpstr>
      <vt:lpstr>E_Industrie_Netz1</vt:lpstr>
      <vt:lpstr>E_Industrie_Offshore1</vt:lpstr>
      <vt:lpstr>E_Industrie_Stromsteuer1</vt:lpstr>
      <vt:lpstr>E_Industrie_Ust1</vt:lpstr>
      <vt:lpstr>E_Industrie1</vt:lpstr>
      <vt:lpstr>E_IndustrieK</vt:lpstr>
      <vt:lpstr>E_Mail</vt:lpstr>
      <vt:lpstr>E_Preis_B1_19StromNEV1</vt:lpstr>
      <vt:lpstr>E_Preis_B1_19StromNEV2</vt:lpstr>
      <vt:lpstr>E_Preis_B1_19StromNEV3</vt:lpstr>
      <vt:lpstr>E_Preis_B1_Abr1</vt:lpstr>
      <vt:lpstr>E_Preis_B1_Abr2</vt:lpstr>
      <vt:lpstr>E_Preis_B1_Abr3</vt:lpstr>
      <vt:lpstr>E_Preis_B1_abschalt_Last1</vt:lpstr>
      <vt:lpstr>E_Preis_B1_abschalt_Last2</vt:lpstr>
      <vt:lpstr>E_Preis_B1_abschalt_Last3</vt:lpstr>
      <vt:lpstr>E_Preis_B1_Beschaff1</vt:lpstr>
      <vt:lpstr>E_Preis_B1_Beschaff2</vt:lpstr>
      <vt:lpstr>E_Preis_B1_Beschaff3</vt:lpstr>
      <vt:lpstr>E_Preis_B1_EEG1</vt:lpstr>
      <vt:lpstr>E_Preis_B1_EEG2</vt:lpstr>
      <vt:lpstr>E_Preis_B1_EEG3</vt:lpstr>
      <vt:lpstr>E_Preis_B1_Gesamt1</vt:lpstr>
      <vt:lpstr>E_Preis_B1_Gesamt2</vt:lpstr>
      <vt:lpstr>E_Preis_B1_Gesamt3</vt:lpstr>
      <vt:lpstr>E_Preis_B1_Konz1</vt:lpstr>
      <vt:lpstr>E_Preis_B1_Konz2</vt:lpstr>
      <vt:lpstr>E_Preis_B1_Konz3</vt:lpstr>
      <vt:lpstr>E_Preis_B1_KWKG1</vt:lpstr>
      <vt:lpstr>E_Preis_B1_KWKG2</vt:lpstr>
      <vt:lpstr>E_Preis_B1_KWKG3</vt:lpstr>
      <vt:lpstr>E_Preis_B1_MessB1</vt:lpstr>
      <vt:lpstr>E_Preis_B1_MessB2</vt:lpstr>
      <vt:lpstr>E_Preis_B1_MessB3</vt:lpstr>
      <vt:lpstr>E_Preis_B1_Messung1</vt:lpstr>
      <vt:lpstr>E_Preis_B1_Messung2</vt:lpstr>
      <vt:lpstr>E_Preis_B1_Messung3</vt:lpstr>
      <vt:lpstr>E_Preis_B1_Netz1</vt:lpstr>
      <vt:lpstr>E_Preis_B1_Netz2</vt:lpstr>
      <vt:lpstr>E_Preis_B1_Netz3</vt:lpstr>
      <vt:lpstr>E_Preis_B1_Offshore1</vt:lpstr>
      <vt:lpstr>E_Preis_B1_Offshore2</vt:lpstr>
      <vt:lpstr>E_Preis_B1_Offshore3</vt:lpstr>
      <vt:lpstr>E_Preis_B1_Stromsteuer1</vt:lpstr>
      <vt:lpstr>E_Preis_B1_Stromsteuer2</vt:lpstr>
      <vt:lpstr>E_Preis_B1_Stromsteuer3</vt:lpstr>
      <vt:lpstr>E_Preis_B1_Ust1</vt:lpstr>
      <vt:lpstr>E_Preis_B1_Ust2</vt:lpstr>
      <vt:lpstr>E_Preis_B1_Ust3</vt:lpstr>
      <vt:lpstr>E_Preis_B2_19StromNEV1</vt:lpstr>
      <vt:lpstr>E_Preis_B2_19StromNEV2</vt:lpstr>
      <vt:lpstr>E_Preis_B2_19StromNEV3</vt:lpstr>
      <vt:lpstr>E_Preis_B2_Abr1</vt:lpstr>
      <vt:lpstr>E_Preis_B2_Abr2</vt:lpstr>
      <vt:lpstr>E_Preis_B2_Abr3</vt:lpstr>
      <vt:lpstr>E_Preis_B2_abschalt_Last1</vt:lpstr>
      <vt:lpstr>E_Preis_B2_abschalt_Last2</vt:lpstr>
      <vt:lpstr>E_Preis_B2_abschalt_Last3</vt:lpstr>
      <vt:lpstr>E_Preis_B2_Beschaff1</vt:lpstr>
      <vt:lpstr>E_Preis_B2_Beschaff2</vt:lpstr>
      <vt:lpstr>E_Preis_B2_Beschaff3</vt:lpstr>
      <vt:lpstr>E_Preis_B2_EEG1</vt:lpstr>
      <vt:lpstr>E_Preis_B2_EEG2</vt:lpstr>
      <vt:lpstr>E_Preis_B2_EEG3</vt:lpstr>
      <vt:lpstr>E_Preis_B2_Gesamt1</vt:lpstr>
      <vt:lpstr>E_Preis_B2_Gesamt2</vt:lpstr>
      <vt:lpstr>E_Preis_B2_Gesamt3</vt:lpstr>
      <vt:lpstr>E_Preis_B2_Konz1</vt:lpstr>
      <vt:lpstr>E_Preis_B2_Konz2</vt:lpstr>
      <vt:lpstr>E_Preis_B2_Konz3</vt:lpstr>
      <vt:lpstr>E_Preis_B2_KWKG1</vt:lpstr>
      <vt:lpstr>E_Preis_B2_KWKG2</vt:lpstr>
      <vt:lpstr>E_Preis_B2_KWKG3</vt:lpstr>
      <vt:lpstr>E_Preis_B2_MessB1</vt:lpstr>
      <vt:lpstr>E_Preis_B2_MessB2</vt:lpstr>
      <vt:lpstr>E_Preis_B2_MessB3</vt:lpstr>
      <vt:lpstr>E_Preis_B2_Messung1</vt:lpstr>
      <vt:lpstr>E_Preis_B2_Messung2</vt:lpstr>
      <vt:lpstr>E_Preis_B2_Messung3</vt:lpstr>
      <vt:lpstr>E_Preis_B2_Netz1</vt:lpstr>
      <vt:lpstr>E_Preis_B2_Netz2</vt:lpstr>
      <vt:lpstr>E_Preis_B2_Netz3</vt:lpstr>
      <vt:lpstr>E_Preis_B2_Offshore1</vt:lpstr>
      <vt:lpstr>E_Preis_B2_Offshore2</vt:lpstr>
      <vt:lpstr>E_Preis_B2_Offshore3</vt:lpstr>
      <vt:lpstr>E_Preis_B2_Stromsteuer1</vt:lpstr>
      <vt:lpstr>E_Preis_B2_Stromsteuer2</vt:lpstr>
      <vt:lpstr>E_Preis_B2_Stromsteuer3</vt:lpstr>
      <vt:lpstr>E_Preis_B2_Ust1</vt:lpstr>
      <vt:lpstr>E_Preis_B2_Ust2</vt:lpstr>
      <vt:lpstr>E_Preis_B2_Ust3</vt:lpstr>
      <vt:lpstr>E_Preis_B3_Abr1</vt:lpstr>
      <vt:lpstr>E_Preis_B3_Abr2</vt:lpstr>
      <vt:lpstr>E_Preis_B3_Abr3</vt:lpstr>
      <vt:lpstr>E_Preis_B3_Beschaff1</vt:lpstr>
      <vt:lpstr>E_Preis_B3_Beschaff2</vt:lpstr>
      <vt:lpstr>E_Preis_B3_Beschaff3</vt:lpstr>
      <vt:lpstr>E_Preis_B3_Gesamt1</vt:lpstr>
      <vt:lpstr>E_Preis_B3_Gesamt2</vt:lpstr>
      <vt:lpstr>E_Preis_B3_Gesamt3</vt:lpstr>
      <vt:lpstr>E_Preis_B3_Konz1</vt:lpstr>
      <vt:lpstr>E_Preis_B3_Konz2</vt:lpstr>
      <vt:lpstr>E_Preis_B3_Konz3</vt:lpstr>
      <vt:lpstr>E_Preis_B3_MessB1</vt:lpstr>
      <vt:lpstr>E_Preis_B3_MessB2</vt:lpstr>
      <vt:lpstr>E_Preis_B3_MessB3</vt:lpstr>
      <vt:lpstr>E_Preis_B3_Messung1</vt:lpstr>
      <vt:lpstr>E_Preis_B3_Messung2</vt:lpstr>
      <vt:lpstr>E_Preis_B3_Messung3</vt:lpstr>
      <vt:lpstr>E_Preis_B3_Netz1</vt:lpstr>
      <vt:lpstr>E_Preis_B3_Netz2</vt:lpstr>
      <vt:lpstr>E_Preis_B3_Netz3</vt:lpstr>
      <vt:lpstr>E_Preis_B3_Ust1</vt:lpstr>
      <vt:lpstr>E_Preis_B3_Ust2</vt:lpstr>
      <vt:lpstr>E_Preis_B3_Ust3</vt:lpstr>
      <vt:lpstr>E_Preis_B4_Abr1</vt:lpstr>
      <vt:lpstr>E_Preis_B4_Abr2</vt:lpstr>
      <vt:lpstr>E_Preis_B4_Abr3</vt:lpstr>
      <vt:lpstr>E_Preis_B4_Beschaff1</vt:lpstr>
      <vt:lpstr>E_Preis_B4_Beschaff2</vt:lpstr>
      <vt:lpstr>E_Preis_B4_Beschaff3</vt:lpstr>
      <vt:lpstr>E_Preis_B4_Gesamt1</vt:lpstr>
      <vt:lpstr>E_Preis_B4_Gesamt2</vt:lpstr>
      <vt:lpstr>E_Preis_B4_Gesamt3</vt:lpstr>
      <vt:lpstr>E_Preis_B4_Konz1</vt:lpstr>
      <vt:lpstr>E_Preis_B4_Konz2</vt:lpstr>
      <vt:lpstr>E_Preis_B4_Konz3</vt:lpstr>
      <vt:lpstr>E_Preis_B4_MessB1</vt:lpstr>
      <vt:lpstr>E_Preis_B4_MessB2</vt:lpstr>
      <vt:lpstr>E_Preis_B4_MessB3</vt:lpstr>
      <vt:lpstr>E_Preis_B4_Messung1</vt:lpstr>
      <vt:lpstr>E_Preis_B4_Messung2</vt:lpstr>
      <vt:lpstr>E_Preis_B4_Messung3</vt:lpstr>
      <vt:lpstr>E_Preis_B4_Netz1</vt:lpstr>
      <vt:lpstr>E_Preis_B4_Netz2</vt:lpstr>
      <vt:lpstr>E_Preis_B4_Netz3</vt:lpstr>
      <vt:lpstr>E_Preis_B4_Ust1</vt:lpstr>
      <vt:lpstr>E_Preis_B4_Ust2</vt:lpstr>
      <vt:lpstr>E_Preis_B4_Ust3</vt:lpstr>
      <vt:lpstr>E_Regel_HK_Kaut1</vt:lpstr>
      <vt:lpstr>E_Regel_HK_Kaut2</vt:lpstr>
      <vt:lpstr>E_Regel_HK_Kaut3</vt:lpstr>
      <vt:lpstr>E_Regel_HK_LaufZ1</vt:lpstr>
      <vt:lpstr>E_Regel_HK_LaufZ2</vt:lpstr>
      <vt:lpstr>E_Regel_HK_LaufZ3</vt:lpstr>
      <vt:lpstr>E_Regel_HK_Sonst1</vt:lpstr>
      <vt:lpstr>E_Regel_HK_Sonst2</vt:lpstr>
      <vt:lpstr>E_Regel_HK_Sonst3</vt:lpstr>
      <vt:lpstr>E_Regel_HK_Vork1</vt:lpstr>
      <vt:lpstr>E_Regel_HK_Vork2</vt:lpstr>
      <vt:lpstr>E_Regel_HK_Vork3</vt:lpstr>
      <vt:lpstr>E_Regel_HK_ZVork1</vt:lpstr>
      <vt:lpstr>E_Regel_HK_ZVork2</vt:lpstr>
      <vt:lpstr>E_Regel_HK_ZVork3</vt:lpstr>
      <vt:lpstr>F_Androhungen</vt:lpstr>
      <vt:lpstr>F_Anfragen_Gesamt</vt:lpstr>
      <vt:lpstr>F_Anfragen_halbJ</vt:lpstr>
      <vt:lpstr>F_Anfragen_Monat</vt:lpstr>
      <vt:lpstr>F_Anfragen_viertelJ</vt:lpstr>
      <vt:lpstr>F_Beauftragungen</vt:lpstr>
      <vt:lpstr>F_Durchf_Gesamt</vt:lpstr>
      <vt:lpstr>F_Durchf_halbJ</vt:lpstr>
      <vt:lpstr>F_Durchf_Monat</vt:lpstr>
      <vt:lpstr>F_Durchf_viertelJ</vt:lpstr>
      <vt:lpstr>F_FlexTarif_Diff</vt:lpstr>
      <vt:lpstr>F_FlexTarif1</vt:lpstr>
      <vt:lpstr>F_FlexTarif2</vt:lpstr>
      <vt:lpstr>F_FlexTarif3</vt:lpstr>
      <vt:lpstr>F_Kosten_UnterBr</vt:lpstr>
      <vt:lpstr>F_Kosten_WiederH</vt:lpstr>
      <vt:lpstr>F_Kuend_Diff</vt:lpstr>
      <vt:lpstr>F_Kuend_Grund</vt:lpstr>
      <vt:lpstr>F_Kuendigung</vt:lpstr>
      <vt:lpstr>F_Preis_ohne_SelbstAb</vt:lpstr>
      <vt:lpstr>F_Preis_SelbstAb</vt:lpstr>
      <vt:lpstr>F_UnterBr_HK1</vt:lpstr>
      <vt:lpstr>F_UnterBr_HK2</vt:lpstr>
      <vt:lpstr>F_UnterBr1</vt:lpstr>
      <vt:lpstr>F_UnterBr2</vt:lpstr>
      <vt:lpstr>F_Verzug_Euro</vt:lpstr>
      <vt:lpstr>F_Verzug_Grund</vt:lpstr>
      <vt:lpstr>F_VorK_ArbPr</vt:lpstr>
      <vt:lpstr>F_VorK_GrundPr</vt:lpstr>
      <vt:lpstr>F_VorK_Mess</vt:lpstr>
      <vt:lpstr>F_VorK_MessB</vt:lpstr>
      <vt:lpstr>F_Vorkasse</vt:lpstr>
      <vt:lpstr>F_Vorkasse_ab</vt:lpstr>
      <vt:lpstr>F_Vorkasse_neu</vt:lpstr>
      <vt:lpstr>G_Geheimnisse</vt:lpstr>
      <vt:lpstr>G_Kommentare</vt:lpstr>
      <vt:lpstr>Hausnummer</vt:lpstr>
      <vt:lpstr>Ort</vt:lpstr>
      <vt:lpstr>Postleitzahl</vt:lpstr>
      <vt:lpstr>Fragebogen!Print_Area</vt:lpstr>
      <vt:lpstr>Fragebogen!Print_Titles</vt:lpstr>
      <vt:lpstr>Registerart</vt:lpstr>
      <vt:lpstr>Registergericht</vt:lpstr>
      <vt:lpstr>Registernummer</vt:lpstr>
      <vt:lpstr>Strasse</vt:lpstr>
      <vt:lpstr>Telefon</vt:lpstr>
      <vt:lpstr>Unternehmensname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BNetzA</dc:creator>
  <cp:lastModifiedBy>Jan Haizmann</cp:lastModifiedBy>
  <cp:lastPrinted>2016-03-15T13:21:58Z</cp:lastPrinted>
  <dcterms:created xsi:type="dcterms:W3CDTF">2007-12-06T12:31:33Z</dcterms:created>
  <dcterms:modified xsi:type="dcterms:W3CDTF">2017-11-07T10:28:27Z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0x010100357F3998F44BDE41B338AD0CE711010E</vt:lpwstr>
  </property>
</Properties>
</file>